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hidePivotFieldList="1"/>
  <mc:AlternateContent xmlns:mc="http://schemas.openxmlformats.org/markup-compatibility/2006">
    <mc:Choice Requires="x15">
      <x15ac:absPath xmlns:x15ac="http://schemas.microsoft.com/office/spreadsheetml/2010/11/ac" url="C:\Users\Smita\Downloads\"/>
    </mc:Choice>
  </mc:AlternateContent>
  <xr:revisionPtr revIDLastSave="0" documentId="13_ncr:1_{83FA0351-2923-4BE6-BD37-7E0F610A94DB}" xr6:coauthVersionLast="47" xr6:coauthVersionMax="47" xr10:uidLastSave="{00000000-0000-0000-0000-000000000000}"/>
  <bookViews>
    <workbookView xWindow="-110" yWindow="-110" windowWidth="19420" windowHeight="11500" xr2:uid="{88F53663-F461-4A1F-996D-ECB41377CA63}"/>
  </bookViews>
  <sheets>
    <sheet name="Instructions" sheetId="1" r:id="rId1"/>
    <sheet name="Risk &amp; Safeguard Qs" sheetId="6" r:id="rId2"/>
    <sheet name="Summary" sheetId="4" r:id="rId3"/>
    <sheet name="Response Validation"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6" l="1"/>
  <c r="E16" i="6"/>
  <c r="E125" i="6"/>
  <c r="C13" i="4" l="1"/>
  <c r="C27" i="1"/>
  <c r="B27" i="1"/>
  <c r="C5" i="4" l="1"/>
  <c r="E121" i="6"/>
  <c r="C21" i="4" s="1"/>
  <c r="E139" i="6"/>
  <c r="C23" i="4" s="1"/>
  <c r="E119" i="6"/>
  <c r="C20" i="4" s="1"/>
  <c r="E111" i="6"/>
  <c r="C19" i="4" s="1"/>
  <c r="E103" i="6"/>
  <c r="C18" i="4" s="1"/>
  <c r="E101" i="6"/>
  <c r="C17" i="4" s="1"/>
  <c r="C22" i="4"/>
  <c r="E86" i="6"/>
  <c r="C16" i="4" s="1"/>
  <c r="E74" i="6"/>
  <c r="C15" i="4" s="1"/>
  <c r="E71" i="6"/>
  <c r="C14" i="4" s="1"/>
  <c r="E65" i="6"/>
  <c r="C12" i="4" s="1"/>
  <c r="E63" i="6"/>
  <c r="C11" i="4" s="1"/>
  <c r="E61" i="6"/>
  <c r="C10" i="4" s="1"/>
  <c r="E59" i="6"/>
  <c r="C9" i="4" s="1"/>
  <c r="O8" i="3" l="1"/>
  <c r="P8" i="3" s="1"/>
  <c r="C6" i="4"/>
  <c r="G5" i="4" s="1"/>
  <c r="I28" i="4"/>
  <c r="H28" i="4"/>
  <c r="G28" i="4"/>
  <c r="G4" i="4" l="1"/>
  <c r="O9" i="3" s="1"/>
  <c r="P9" i="3" s="1"/>
  <c r="O10" i="3" s="1"/>
  <c r="G14" i="4" s="1"/>
  <c r="G7" i="4"/>
  <c r="G6" i="4"/>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<sst xmlns="http://schemas.openxmlformats.org/spreadsheetml/2006/main" count="385" uniqueCount="252">
  <si>
    <t>Instructions:</t>
  </si>
  <si>
    <t>Theme</t>
  </si>
  <si>
    <t>Themes in Assessment:</t>
  </si>
  <si>
    <t>Project Description</t>
  </si>
  <si>
    <t>Question</t>
  </si>
  <si>
    <t>Answer</t>
  </si>
  <si>
    <t>Dropdown</t>
  </si>
  <si>
    <t>Other (please specify):</t>
  </si>
  <si>
    <t>Summary Score (for Courts)</t>
  </si>
  <si>
    <t>Yes</t>
  </si>
  <si>
    <t>No</t>
  </si>
  <si>
    <t>Q. No</t>
  </si>
  <si>
    <t>Question #</t>
  </si>
  <si>
    <t>-</t>
  </si>
  <si>
    <t>Case and litigant type controls</t>
  </si>
  <si>
    <t>Dataset quality and ownership</t>
  </si>
  <si>
    <t>Others (if yes, please specify)</t>
  </si>
  <si>
    <t xml:space="preserve">This workbook is designed to assist courts in assessing the risks or potential harms to rights that may emerge from using an AI tool for a particular functional use-case. </t>
  </si>
  <si>
    <t>Any other goal (if yes, please describe and specify which users may benefit from use of AI)</t>
  </si>
  <si>
    <t>Proceedings pertaining to reproductive rights including Medical Termination of Pregnancy Act, Surrogacy (Regulation) Act, 2021 and Human Immunodeficiency Virus and Acquired Immune Deficiency Syndrome (Prevention and Control) Act, 2017</t>
  </si>
  <si>
    <t>Citizenship determination proceedings</t>
  </si>
  <si>
    <t>Victim testimonies under (insert provision) for rape, sexual harassment, voyeurism, outraging modesty of women</t>
  </si>
  <si>
    <t>Proceedings involving criminal cases punishable with death</t>
  </si>
  <si>
    <t>Other proceedings that the court has identified as sensitive or high risk</t>
  </si>
  <si>
    <t>Persons with mental illness under the Mental Healthcare Act, 2017</t>
  </si>
  <si>
    <t>Persons with disabilities under the Rights of Persons with Disabilities Act, 2016</t>
  </si>
  <si>
    <t>Calibration</t>
  </si>
  <si>
    <t>If yes, please specify:</t>
  </si>
  <si>
    <t>Have you identified any case types under the selected court's jurisdiction where use of AI has potential to cause or aggravate harms to vulnerable parties?</t>
  </si>
  <si>
    <t>Total</t>
  </si>
  <si>
    <t>Low risk</t>
  </si>
  <si>
    <t>Medium risk</t>
  </si>
  <si>
    <t>High risk</t>
  </si>
  <si>
    <t>Do not proceed with AI</t>
  </si>
  <si>
    <t>Why is an AI-based tool being considered for this use-case? Select all that apply.</t>
  </si>
  <si>
    <t>No specific reason identified/Reasons unknown</t>
  </si>
  <si>
    <t>Overreliance on Unverified AI-generated Outputs and Diminished Human Judgement</t>
  </si>
  <si>
    <t>Lack of transparency or explainability in how the AI generates outputs, making review or challenge difficult</t>
  </si>
  <si>
    <t>Risk that litigants or lawyers may perceive use of AI as unfair, undermining trust, legitimacy, or the right to be heard</t>
  </si>
  <si>
    <t>Lack of clarity on who bears responsibility when the system’s outputs contribute to procedural errors, delays, or wrongful decisions</t>
  </si>
  <si>
    <t>Risk that automated features could challenge procedural safeguards such as the right to legal reasoning, appeal, or due process</t>
  </si>
  <si>
    <t>Possibility that outputs reinforce systemic inequities, especially affecting vulnerable or underrepresented groups</t>
  </si>
  <si>
    <t>Fabrication of Cases or Hallucination</t>
  </si>
  <si>
    <t>Would this functional use-case require specialised models or would general purpose models be sufficient?</t>
  </si>
  <si>
    <t>General purpose models (example: Google Gemini) would be sufficient</t>
  </si>
  <si>
    <t>AI models developed for legal domain required</t>
  </si>
  <si>
    <t>AI models customised for court context and use required</t>
  </si>
  <si>
    <t>Will you deploy AI in proceedings or hearings in which sensitive information may be presented? Select any that apply</t>
  </si>
  <si>
    <t>Minors/Juveniles/Children in conflict with the law</t>
  </si>
  <si>
    <t>Victims of domestic violence</t>
  </si>
  <si>
    <t>Survivors of sexual offences</t>
  </si>
  <si>
    <t>Members of Scheduled Castes and Scheduled Tribes under SC/ST (Prevention of Atrocities) Act, 1989</t>
  </si>
  <si>
    <t>Persons in custody / under-trial prisoners</t>
  </si>
  <si>
    <t>Refugees / asylum seekers / stateless persons</t>
  </si>
  <si>
    <t>Victims/witnesses of trafficking under Immoral Traffic (Prevention) Act, 1956</t>
  </si>
  <si>
    <t>Will you deploy AI in matters concerning vulnerable litigants (whose rights to access justice are specifically protected under special legislation)?</t>
  </si>
  <si>
    <t>Persons involved in sensitive national security, whistleblower, or witness protection proceedings</t>
  </si>
  <si>
    <t xml:space="preserve">Enabling litigants (and their lawyers) to opt-out or restrict the use of AI in their proceedings </t>
  </si>
  <si>
    <t>Clear disclosure requirements: Parties must be informed when AI is used and given the opportunity to challenge its use or outputs</t>
  </si>
  <si>
    <t>Bias and fairness auditing requirements</t>
  </si>
  <si>
    <t>Other safeguards (please specify)</t>
  </si>
  <si>
    <t>Sufficient safeguards are in place: both policy and implementation</t>
  </si>
  <si>
    <t>Sufficient safeguards have been provided through policy, but not yet implemented</t>
  </si>
  <si>
    <t>Safeguards are still being ideated and developed</t>
  </si>
  <si>
    <t>No safeguards have been put in place / are still inadequate</t>
  </si>
  <si>
    <t>In order to develop/finetune any AI tool for this functional use-case, will the court be willing to provide custom dataset(s)?</t>
  </si>
  <si>
    <t>May proceed with AI</t>
  </si>
  <si>
    <t xml:space="preserve">Is the data representative of all case types and legislations under jurisdiction of courts that will deploy the selected AI tool? </t>
  </si>
  <si>
    <t>May proceed with AI - ensure clear obligations in contract</t>
  </si>
  <si>
    <t>Clear public disclosure requirements</t>
  </si>
  <si>
    <t>Human-in-the-loop (with legal/substantive domain knowledge) ensures that no AI output is applied without human approval</t>
  </si>
  <si>
    <t>Mandatory oversight requires judicial, registry, or counsel verification of AI-generated summaries, translations, or recommendations before use</t>
  </si>
  <si>
    <t>Suspension of tool/AI in a jurisdiction or functional use-case</t>
  </si>
  <si>
    <t>Return to previous systems of executing the functional use-case</t>
  </si>
  <si>
    <t>Training, correction or fine-tuning of tools: require vendors to conduct updates as and when directed by the court</t>
  </si>
  <si>
    <t>Other steps (please specify)</t>
  </si>
  <si>
    <t>Seeking technical expertise on possible cybersecurity and data security measures that should be developed</t>
  </si>
  <si>
    <t xml:space="preserve">Safeguards to be implemented </t>
  </si>
  <si>
    <t>What steps will the court take if, in a given use-case, an AI system makes outsized errors for certain population/litigant types and case types?</t>
  </si>
  <si>
    <t>Clear protocols in place to correct, pause, or discontinue an AI system if necessary</t>
  </si>
  <si>
    <t>Correction and failsafe protocols are yet to be developed</t>
  </si>
  <si>
    <t>2. Yellow cells are set up to accept options from a dropdown and Green cells accept free-text answers.</t>
  </si>
  <si>
    <t>Risk level / Action required</t>
  </si>
  <si>
    <t>Risk level/Action required</t>
  </si>
  <si>
    <t>Judicial AI Assessment Tool for Courts</t>
  </si>
  <si>
    <t>Data minimisation and privacy-by-design rules</t>
  </si>
  <si>
    <t>II. Risk Assessment - Functional use-case level</t>
  </si>
  <si>
    <t>Case scheduling</t>
  </si>
  <si>
    <t>Transcription &amp; note-taking</t>
  </si>
  <si>
    <t>Translation between Indian languages</t>
  </si>
  <si>
    <t>Scrutiny of filings</t>
  </si>
  <si>
    <t>Case-level research support</t>
  </si>
  <si>
    <t>Evidence review and analysis</t>
  </si>
  <si>
    <t xml:space="preserve">Drafting: AI enabled drafting of orders, decrees and judgements </t>
  </si>
  <si>
    <t>Calculation support for compensation, fines and costs</t>
  </si>
  <si>
    <t>Predictive or recommendatory systems for judicial decision-making</t>
  </si>
  <si>
    <t>Case law research: including summarisation</t>
  </si>
  <si>
    <t>Breach of Confidentiality and Privacy</t>
  </si>
  <si>
    <t>Difficulty detecting when the system performs incorrectly or produces outdated, incomplete, or misleading information</t>
  </si>
  <si>
    <t>Addressing sources of risk</t>
  </si>
  <si>
    <t>This requirement must be communicated to the developer</t>
  </si>
  <si>
    <t>Domain expert consultation during AI tool R&amp;D</t>
  </si>
  <si>
    <t>Enabling litigants (and their lawyers) to opt-out or restrict the use of AI in their proceedings </t>
  </si>
  <si>
    <t>Dedicated complaint/redress mechanisms for reporting AI-related errors</t>
  </si>
  <si>
    <t>User-based audit logs: logs all AI interactions for accountability, so they may be reviewed and/or challenged when needed</t>
  </si>
  <si>
    <t>Relevance of Question</t>
  </si>
  <si>
    <t>Rationale for this tool:</t>
  </si>
  <si>
    <t xml:space="preserve">Based on  risk categorisation, the following safeguards are recommended for this use-case: </t>
  </si>
  <si>
    <t>Risk categorisation level:</t>
  </si>
  <si>
    <t>Low-risk</t>
  </si>
  <si>
    <t>High risk recommending prohibition</t>
  </si>
  <si>
    <t>What actions are required before proceeding?</t>
  </si>
  <si>
    <t>For low, medium, or high risk, if the decision ahead is to proceed, then move on to the technical assessment</t>
  </si>
  <si>
    <t>It classifies the functional use-case as: (i) Low risk, (ii) Medium risk, (iii) High risk, or (iv) High risk recommending prohibition. 
The tool also helps the court decide which institutional or additional safeguards it may seek to put in place before deploying AI</t>
  </si>
  <si>
    <t>High risk recommending prohibited</t>
  </si>
  <si>
    <t>Are potentially adverse human-computer interactions (i.e. misuse, manipulation or gamification of process) a significant source of risk in this functional use-case?</t>
  </si>
  <si>
    <t>These requirements must be communicated to the developer</t>
  </si>
  <si>
    <t>Are privacy violations a significant source of risk in this functional use-case?</t>
  </si>
  <si>
    <t>Do not proceed before implementing appropriate safeguards</t>
  </si>
  <si>
    <t>Do not proceed without correction and failsafe protocols</t>
  </si>
  <si>
    <t>If:</t>
  </si>
  <si>
    <t xml:space="preserve">Other safeguards </t>
  </si>
  <si>
    <t>Do not proceed</t>
  </si>
  <si>
    <t>Proceed to technical assessment with identified + appropriate safeguards</t>
  </si>
  <si>
    <t>As required</t>
  </si>
  <si>
    <t>Rationale for use of AI is clear</t>
  </si>
  <si>
    <t>Rationale for use of AI is unclear</t>
  </si>
  <si>
    <t>Are there case types, proceedings, litigants types which will require more robust safeguards during AI deployment?</t>
  </si>
  <si>
    <t>Do not proceed before taking steps for adequate testing prior to deployment</t>
  </si>
  <si>
    <t>May proceed with AI with adequate safeguards</t>
  </si>
  <si>
    <t>Risk Level / Action(s) required</t>
  </si>
  <si>
    <t>Identify the functional use-case for which the court seeks to deploy AI. Select all functionalities that apply to this use-case</t>
  </si>
  <si>
    <t>To improve accuracy, completeness, or reliability</t>
  </si>
  <si>
    <t>To streamline or optimise tasks or reduce time required from court personnel</t>
  </si>
  <si>
    <t>To support greater standardisation, uniformity, and procedural fairness in administrative tasks</t>
  </si>
  <si>
    <t>To shift workload from repetitive tasks to tasks requiring judgment, discretion, and human engagement</t>
  </si>
  <si>
    <t>To optimise judges' time available for adjudicative and evaluative duties</t>
  </si>
  <si>
    <t>To support analytics or dashboards to inform planning, supervision, and accountability</t>
  </si>
  <si>
    <t>To improve transparency and strengthen litigants' experience through better information, status updates, and guidance</t>
  </si>
  <si>
    <t>To support innovation of judicial operations in line with emerging global standards, provided that adequate safeguards and oversight mechanisms are in place</t>
  </si>
  <si>
    <t>How will the use case influence or impact judicial functioning?</t>
  </si>
  <si>
    <t>Could potentially influence judicial or staff reasoning - Outputs may shape thinking, even though judges or staff retain full discretion.</t>
  </si>
  <si>
    <t>Provides advisory legal assistance - Helps understanding of law or cases but is explicitly non-binding and optional.</t>
  </si>
  <si>
    <t>Supports legal work without affecting decisions - Assists with drafting, summarising, or searching case materials, including real case text.</t>
  </si>
  <si>
    <t>May decide or strongly steer case outcomes - Replaces or significantly influences judicial discretion or final decisions. [e.g. sentencing determination]</t>
  </si>
  <si>
    <t xml:space="preserve">AI used for peripheral or general purposes - Unrelated to judicial work or decision-making </t>
  </si>
  <si>
    <t>Handles administrative or procedural outputs only -  no legal analysis or decision support.</t>
  </si>
  <si>
    <t>May decide or strongly steer case outcomes</t>
  </si>
  <si>
    <t xml:space="preserve">Advices on substantive legal issues </t>
  </si>
  <si>
    <t xml:space="preserve">Could potentially influence judicial or staff reasoning </t>
  </si>
  <si>
    <t>Provides advisory legal assistance</t>
  </si>
  <si>
    <t>Supports legal work without affecting decisions</t>
  </si>
  <si>
    <t xml:space="preserve">Handles administrative or procedural outputs only </t>
  </si>
  <si>
    <t xml:space="preserve">AI used for peripheral or general purposes </t>
  </si>
  <si>
    <t>Assists with routine non-adjudicatory tasks - Supports optimising scheduling, case tracking, or procedural workflows with limited internal data.</t>
  </si>
  <si>
    <t xml:space="preserve">Assists with routine, non-adjudicatory tasks </t>
  </si>
  <si>
    <t xml:space="preserve">What are some of the foreseeable risks associated with use of (any) AI system for the functional use-case in question? Select all that apply. </t>
  </si>
  <si>
    <t>Algorithmic Bias and Discrimination [e.g. bail decision-making support tool trained on biased historical data predicts members of 'criminal tribes' at higher risk of re-offending or, translation tool fails to recognise colloquial usages in English language filings]</t>
  </si>
  <si>
    <t>Inability to account for subjective or legal context / loss of nuance [e.g. transcription tool does not capture witness demeanour while judicial officer relies on it fully for accuracy]</t>
  </si>
  <si>
    <t>Non-scoring</t>
  </si>
  <si>
    <t>Risks not identified</t>
  </si>
  <si>
    <r>
      <t xml:space="preserve">Are data limitations a significant source of risk in this functional use-case? </t>
    </r>
    <r>
      <rPr>
        <sz val="11"/>
        <color rgb="FFC00000"/>
        <rFont val="Aptos Narrow"/>
        <family val="2"/>
        <scheme val="minor"/>
      </rPr>
      <t>Data limitations include representation gaps, entry errors and annotation errors.</t>
    </r>
  </si>
  <si>
    <r>
      <t xml:space="preserve">Are model limitations a significant source of risk in this functional use-case? </t>
    </r>
    <r>
      <rPr>
        <sz val="11"/>
        <color rgb="FFC00000"/>
        <rFont val="Aptos Narrow"/>
        <family val="2"/>
        <scheme val="minor"/>
      </rPr>
      <t>Model limitations include lack of appropriate parameters and risks of generalisation.</t>
    </r>
  </si>
  <si>
    <t>Data minimisation</t>
  </si>
  <si>
    <t>Privacy-by-design</t>
  </si>
  <si>
    <t>Closed-source hosted by a vendor with access limited to court personnel</t>
  </si>
  <si>
    <t xml:space="preserve">Closed-source hosted by a vendor and with access/control for the vendor </t>
  </si>
  <si>
    <t>What kind of systems is the court willing to host processed datasets on? Select one.</t>
  </si>
  <si>
    <t>Closed-source hosted by the court with licensing for reuse</t>
  </si>
  <si>
    <t>Open-source hosted by the vendor/provider with permissive use licensing and monitoring capacity</t>
  </si>
  <si>
    <t>Open-source hosted by the vendor/provider with no use restrictions</t>
  </si>
  <si>
    <t>I</t>
  </si>
  <si>
    <t>II</t>
  </si>
  <si>
    <t>III</t>
  </si>
  <si>
    <t>IV</t>
  </si>
  <si>
    <t>V</t>
  </si>
  <si>
    <t>Proceedings to determine mental illness and legal capacity</t>
  </si>
  <si>
    <t>How do you plan to address potential harms of AI use as identified throughout this assessment? Select all that apply</t>
  </si>
  <si>
    <t>To improve accessibility, including multilingual access, audio support or plain-language explanations</t>
  </si>
  <si>
    <t>Have any technical or relevant domain experts been consulted in answering questions under this section? (Domain experts may be in-house or external advisors).</t>
  </si>
  <si>
    <t>Representative of case types, including variations within same type</t>
  </si>
  <si>
    <t>Representative of litigant categories, including demographics like gender, class and caste, as relevant</t>
  </si>
  <si>
    <t>Representative of time periods and case stages</t>
  </si>
  <si>
    <t>Known exclusions or gaps</t>
  </si>
  <si>
    <t>Other representation metrics, specify</t>
  </si>
  <si>
    <t xml:space="preserve">Is the dataset tested for representativeness or concerns of bias? </t>
  </si>
  <si>
    <t>Case details entered online are correct and consistent</t>
  </si>
  <si>
    <t>Legislation cited is correct and up-to-date</t>
  </si>
  <si>
    <t>Data annotations are verified and correct</t>
  </si>
  <si>
    <t>Known data gaps are documented</t>
  </si>
  <si>
    <t>Where possible, data gaps are treated</t>
  </si>
  <si>
    <t>Mention who has tested data for accuracy</t>
  </si>
  <si>
    <t xml:space="preserve">Is the dataset tested for accuracy? </t>
  </si>
  <si>
    <t>Where possible, the tools should be filled up by designated staff with technical background/capabilities who report to High Court IT/Computer Committees</t>
  </si>
  <si>
    <r>
      <t>1. In the '</t>
    </r>
    <r>
      <rPr>
        <b/>
        <sz val="11"/>
        <color theme="1"/>
        <rFont val="Aptos Narrow"/>
        <family val="2"/>
        <scheme val="minor"/>
      </rPr>
      <t>Risk &amp; Safeguard Qs</t>
    </r>
    <r>
      <rPr>
        <sz val="11"/>
        <color theme="1"/>
        <rFont val="Aptos Narrow"/>
        <family val="2"/>
        <scheme val="minor"/>
      </rPr>
      <t>' tab, provide answers to questions in all cells highlighted yellow or green</t>
    </r>
  </si>
  <si>
    <r>
      <t>3. Based on the selected answer, the red cells in the '</t>
    </r>
    <r>
      <rPr>
        <b/>
        <sz val="11"/>
        <color theme="1"/>
        <rFont val="Aptos Narrow"/>
        <family val="2"/>
        <scheme val="minor"/>
      </rPr>
      <t>Risk level/Action required</t>
    </r>
    <r>
      <rPr>
        <sz val="11"/>
        <color theme="1"/>
        <rFont val="Aptos Narrow"/>
        <family val="2"/>
        <scheme val="minor"/>
      </rPr>
      <t>' column will be auto-populated. This response will also appear in the summary table in the '</t>
    </r>
    <r>
      <rPr>
        <b/>
        <sz val="11"/>
        <color theme="1"/>
        <rFont val="Aptos Narrow"/>
        <family val="2"/>
        <scheme val="minor"/>
      </rPr>
      <t>Summary</t>
    </r>
    <r>
      <rPr>
        <sz val="11"/>
        <color theme="1"/>
        <rFont val="Aptos Narrow"/>
        <family val="2"/>
        <scheme val="minor"/>
      </rPr>
      <t>' tab</t>
    </r>
  </si>
  <si>
    <r>
      <t>4. The '</t>
    </r>
    <r>
      <rPr>
        <b/>
        <sz val="11"/>
        <color theme="1"/>
        <rFont val="Aptos Narrow"/>
        <family val="2"/>
        <scheme val="minor"/>
      </rPr>
      <t>Relevance</t>
    </r>
    <r>
      <rPr>
        <sz val="11"/>
        <color theme="1"/>
        <rFont val="Aptos Narrow"/>
        <family val="2"/>
        <scheme val="minor"/>
      </rPr>
      <t>' columns provides an explanation of why this question should be answered by courts before engaging with AI</t>
    </r>
  </si>
  <si>
    <t>Project description</t>
  </si>
  <si>
    <t>NA</t>
  </si>
  <si>
    <t>5. Based on the level of risk identified, the decision of whether to progress with adoption of AI and what safeguards should be put in place may be taken</t>
  </si>
  <si>
    <t>Advises on substantive legal issues - Assists with legal reasoning or interpretation where explanations may be unclear or incomplete.</t>
  </si>
  <si>
    <t>14-17</t>
  </si>
  <si>
    <t>Addressing 
sources of risk</t>
  </si>
  <si>
    <r>
      <t xml:space="preserve">While considering deployment of AI in a use-case, courts must answer questions relating to the suitability of automating the specified use-case, potential risks to rights, and specific case or litigant types who might be particularly vulnerable under AI use. AI regulation experts have noted (with concern) the tendency for public institutions such as courts in turning towards AI as a one-stop solution to resolve institutional issues. AI is particularly attractive to institutions such as courts in India, which face immense backlogs and bottlenecks in case disposal. It is important for deployment of AI for judicial use-cases to not overlook the tensions between AI and fundamental rights.
</t>
    </r>
    <r>
      <rPr>
        <b/>
        <i/>
        <sz val="11"/>
        <color theme="1"/>
        <rFont val="Aptos Narrow"/>
        <family val="2"/>
        <scheme val="minor"/>
      </rPr>
      <t>This tool would have to be used separately for each new use-case considered by a court.</t>
    </r>
  </si>
  <si>
    <t>Are there case types, proceedings, litigants types which should not be covered by this AI deployment?</t>
  </si>
  <si>
    <t>Do not proceed with AI until strategies developed to provide rich, diverse, complete real-world datasets to developers to overcome data limitations</t>
  </si>
  <si>
    <t>Do not proceed with AI until strategies developed to address model limitations</t>
  </si>
  <si>
    <t>Do not proceed with AI until strategies developed to manage adverse human-computer interactions</t>
  </si>
  <si>
    <t>Do not proceed with AI until strategies developed to prevent re-identification of individuals from anonymised data, protect against data breaches, and be compliant with all applicable laws and standards</t>
  </si>
  <si>
    <t>Specified case types should either be designated as &gt; High risk requiring more robust safeguards or &gt; High risk recommending prohibition</t>
  </si>
  <si>
    <t>Specified proceedings or hearing types should either be designated as &gt; High risk requiring more robust safeguards or &gt; High risk recommending prohibition</t>
  </si>
  <si>
    <t>Specified litigant types should either be designated as &gt; High risk requiring more robust safeguards or &gt; High risk recommending prohibition</t>
  </si>
  <si>
    <t>Any further strategies/steps needed</t>
  </si>
  <si>
    <t>Any exceptions to be designated</t>
  </si>
  <si>
    <t>This question helps the court recognise that different AI use-cases carry different levels of legal, ethical, and procedural risk, and would require different approaches to oversight, approval, and safeguards. 
Clearly identifying the intended use-case enables courts to assess its suitability for AI integration, decide the nature of AI that would be required, prohibit inappropriate deployment in high-stakes functions or contexts, and design appropriate oversight before adoption.</t>
  </si>
  <si>
    <t>This question helps courts assess how closely an AI tool interacts with judicial reasoning and decision-making, and therefore the level of legal and ethical risk it poses. 
By mapping use-cases to how they can influence or impact substantive decision-making, courts can prevent inappropriate reliance on AI in high-stakes functions and apply stricter safeguards where core judicial discretion may be affected.</t>
  </si>
  <si>
    <t>This question ensures that courts have a clear, documented rationale for adopting AI that is linked to specific institutional needs and public interest objectives, rather than to technological novelty or external pressure. 
Articulating the intended purpose in advance supports responsible decision-making, appropriate tool selection, and meaningful evaluation of whether the technology will unlock real value in the judicial context.</t>
  </si>
  <si>
    <t>This question encourages courts to systematically identify and reflect on possible legal, ethical, operational, and reputational risks associated with AI use before deployment. 
By envisioning foreseeable risks in advance, courts can design appropriate safeguards, allocate governance responsibilities, and reduce the likelihood of harm to  judicial processes, stakeholders, and public trust.</t>
  </si>
  <si>
    <t>Involving domain experts with appropriate technical expertise can help courts better understand system capabilities, risks, and limitations, leading to more accurate evaluations and safer deployment decisions.</t>
  </si>
  <si>
    <r>
      <t xml:space="preserve">Potential AI risks in courts may arise from weak, incomplete, or unrepresentative data. This question helps courts identify whether data limitations are a core risk for the proposed use case and whether those risks can be realistically reduced. Some mitigation strategies include: 
</t>
    </r>
    <r>
      <rPr>
        <i/>
        <sz val="10"/>
        <color theme="1"/>
        <rFont val="Aptos Narrow"/>
        <family val="2"/>
        <scheme val="minor"/>
      </rPr>
      <t>Data documentation standardisation (e.g. data sheets with pre-defined formats; rule-based detection of anomalies); 
Data audit to check for representativeness; 
Edge case checklist for context; 
Systematic digitisation of legacy records; 
Steps to correct annotation errors; 
Consulting with domain experts and local practitioners to ensure all relevant vocabulary and processes, forms, variations are captured; 
Data audit to check for bias; 
Bias checklist</t>
    </r>
  </si>
  <si>
    <r>
      <t xml:space="preserve">In parallel, limitations in the AI model itself, such as overfitting, underfitting, or unstable inference behaviour, can be a significant source of risk in proposed use cases. Some mitigation strategies include: 
</t>
    </r>
    <r>
      <rPr>
        <i/>
        <sz val="10"/>
        <color theme="1"/>
        <rFont val="Aptos Narrow"/>
        <family val="2"/>
        <scheme val="minor"/>
      </rPr>
      <t>Testing for overfitting through cross-validation techniques by developers; 
Pruning or feature selection to eliminate irrelevant parameters by developers; 
Logging instances of hallucinations by court users and reporting back to developers; Conducting fairness evaluations, backtesting, stress testing and/or sensitivity analysis; 
Continuous monitoring of model performance; 
Continuous retraining strategy</t>
    </r>
  </si>
  <si>
    <r>
      <t xml:space="preserve">Adverse human–computer interactions are situations where the way stakeholders interact with an AI system can lead to misuse, over-reliance, or manipulation, even if the underlying model is technically sound. To prevent such instances, software may be trained to: 
</t>
    </r>
    <r>
      <rPr>
        <i/>
        <sz val="10"/>
        <color theme="1"/>
        <rFont val="Aptos Narrow"/>
        <family val="2"/>
        <scheme val="minor"/>
      </rPr>
      <t>Detect, filter, or block certain prompts/instructions; 
Reject or ignore harmful prompts; 
Implement restrictions based on continuous monitoring.</t>
    </r>
  </si>
  <si>
    <t>Most AI tools in judicial contexts inevitably require access to sensitive personal, financial, or case-related data and carry inherent privacy risks. Treating privacy risks as significant by default encourages courts to adopt stronger data protection, access controls, and minimisation practices prior to any deployment.</t>
  </si>
  <si>
    <t>Courts must decide whether the use-case requires domain-specific training, localisation, or controlled architectures that general-purpose models may not reliably provide. Communicating this can guides developers’ model selection and constraints, and reduces risks of inaccurate outputs, poor contextual understanding, and regulatory non-compliance.</t>
  </si>
  <si>
    <r>
      <t xml:space="preserve">AI use may disproportionately harm socially or economically vulnerable litigants, or risk infringing core constitutional and procedural rights such as </t>
    </r>
    <r>
      <rPr>
        <b/>
        <sz val="11"/>
        <color theme="1"/>
        <rFont val="Aptos Narrow"/>
        <family val="2"/>
        <scheme val="minor"/>
      </rPr>
      <t>right to privacy, freedom of speech, association and protest, rights of minorities and protected groups, right to liberty, procedural rights and fair trial rights</t>
    </r>
    <r>
      <rPr>
        <sz val="11"/>
        <color theme="1"/>
        <rFont val="Aptos Narrow"/>
        <family val="2"/>
        <scheme val="minor"/>
      </rPr>
      <t>. By foregrounding these risks, the question ensures that AI systems are not deployed in ways that undermine procedural justice, or fundamental rights, particularly under case types where the stakes for affected individuals are highest.</t>
    </r>
  </si>
  <si>
    <t>This question helps courts identify whether the proposed AI use-case involves highly sensitive personal, medical, social, or criminal justice data that requires enhanced privacy, security, and procedural safeguards. Such harms may arise both by omission (such as capacity constraints, systemic inefficiencies, or failures to standardise and streamline processes) or commission, such as where AI use leads to biased, inaccurate, or unfair outcomes.
Flagging such proceedings in advance supports risk-tiering, restricts inappropriate automation, and ensures compliance with heightened confidentiality and due process obligations.</t>
  </si>
  <si>
    <t>This question helps courts determine whether the proposed AI use-case affects groups whose legal rights and access to justice are protected by special statutory safeguards and heightened standards of care. 
Identifying such matters in advance supports stricter risk assessment, enhanced human oversight, and additional procedural protections to prevent exclusion, discrimination, or undue disadvantage.</t>
  </si>
  <si>
    <r>
      <t xml:space="preserve">Access to custom, representative data is essential for training, testing, or fine-tuning models for the judicial context, improving accuracy and reliability, and reducing risks such as bias, hallucinations, or misalignment with specific court procedures. </t>
    </r>
    <r>
      <rPr>
        <b/>
        <i/>
        <sz val="11"/>
        <color theme="1"/>
        <rFont val="Aptos Narrow"/>
        <family val="2"/>
        <scheme val="minor"/>
      </rPr>
      <t>Such data must be provided under a clear governance framework that outlines what kinds of data may be shared, with whom, and under what circumstances and obligations.</t>
    </r>
  </si>
  <si>
    <t>Verifying the accuracy and consistency of case details, cited legislation, and annotated data reduces the risk of factual errors, legal misstatements, and biased or misleading outputs. Documenting known data gaps allows courts to pursue actions (whether expanded scanning and digitisation or enrichment ot structured data) to address them where feasible and build more contextually relevant AI tools.</t>
  </si>
  <si>
    <t>Testing for representativeness across case types, litigant categories and demographics, time periods, and stages of proceedings reduces the risk that AI tools perform unevenly or unfairly in practice. 
Explicitly identifying intentional or known exclusions, gaps, and the axes of representativeness used (such as case type, demographics, or procedural stage) promotes transparency and supports informed decisions about whether the system can be safely and equitably deployed.</t>
  </si>
  <si>
    <t>Safeguards such as human oversight of AI outputs can address case-specific harms. However, courts should have a systemic approach to identifying appropriate institutional or technical mechanisms to prevent  possible harms against citizens' rights.
Establishing an aggregate review of system performance with a focus on patterns of errors and bias are necessary to monitor and  mitigate longer-term harms.</t>
  </si>
  <si>
    <t>Courts must clarify who controls access to processed court data and under what conditions, which directly affects security, accountability, reuse, and protection against misuse or vendor lock-in.</t>
  </si>
  <si>
    <t>Before engaging with a specific AI tool, the courts and relevant oversight committees must be prepared to respond if the system consistently produces disproportionate or systematic errors. This question ensures that clear escalation and exit pathways exist so that identified harms can be promptly corrected without entrenching unfairness or undermining access to justice.</t>
  </si>
  <si>
    <t>Can directly implement AI with essential safeguards: disclosure, periodic risk assessment, continuous monitoring, etc</t>
  </si>
  <si>
    <t>Risk level</t>
  </si>
  <si>
    <t>Use case returns 9 or fewer "may proceeds" - additional risk is High</t>
  </si>
  <si>
    <t>Use case returns 10-13 "may proceeds" - additional risk is Medium</t>
  </si>
  <si>
    <t>If use case returns 14 may proceeds, then additional risk is Low</t>
  </si>
  <si>
    <t>Original risk</t>
  </si>
  <si>
    <t>Additional risk</t>
  </si>
  <si>
    <t>Final risk</t>
  </si>
  <si>
    <t xml:space="preserve">Risk-level is the higher of two risk scores: </t>
  </si>
  <si>
    <t>Original risk gets upgraded if:</t>
  </si>
  <si>
    <r>
      <t>The assessment tools may be used either when a single vendor is under consideration for a particular use case or when the court is choosing among multiple vendors. They are intended to help courts evaluate their institutional capacity, assess potential risks to rights arising from use of the AI tool, and identify mitigation strategies to be put in place by the vendor.
We recommend courts begin with the institutional readiness assessment. Courts that score optimally, reflected in positive response to all essential questions a score of at least 60%, may proceed to the next step -</t>
    </r>
    <r>
      <rPr>
        <b/>
        <sz val="11"/>
        <color theme="1"/>
        <rFont val="Aptos Narrow"/>
        <family val="2"/>
        <scheme val="minor"/>
      </rPr>
      <t xml:space="preserve"> this risk assessment tool</t>
    </r>
    <r>
      <rPr>
        <sz val="11"/>
        <color theme="1"/>
        <rFont val="Aptos Narrow"/>
        <family val="2"/>
        <scheme val="minor"/>
      </rPr>
      <t>. If the score falls below this threshold, the court must remedy limitations before proceeding to the risk assessment. The risk assessment enables courts to classify the intensity of risk associated with the tool. The subsequent action should be calibrated accordingly. For low-risk tools, deployment may proceed with basic safeguards in place. Medium-risk tools should trigger non-negotiable assurances from vendors in the technical assessment. In the case of high-risk tools, we recommend that courts undertake the full technical assessment and proceed only in case of a reasonably high score (&gt;=60%). In case of high risk with prohibition, courts should refrain from use AI, as the risks outweigh potential benefits.
Finally, once AI is deployed and ready for adoption, the monitoring assessment tool provides supervisory questions to keep the AI system in check and mitigate harms over time.</t>
    </r>
  </si>
  <si>
    <t>Family proceedings including those pertaining to divorce, alimony, domestic violence, child custody, adoption and paternity</t>
  </si>
  <si>
    <t>Proceedings under Protection of Chi;dren from Sexual Offences (POSCO) Act, 2012</t>
  </si>
  <si>
    <t>Proceedings under the Scheduled Castes and Scheduled Tribes (Prevention of Atrocities) Act, 1989</t>
  </si>
  <si>
    <t>Proceedings under the Juvenile Justice (Care and Protection of Children) Act, 2015 and other Juvenile Court proceedings</t>
  </si>
  <si>
    <t>No. of questions (scoring &amp; non-scoring)</t>
  </si>
  <si>
    <t>No. of non-scoring questions</t>
  </si>
  <si>
    <r>
      <t xml:space="preserve">The first is the answer to </t>
    </r>
    <r>
      <rPr>
        <b/>
        <sz val="11"/>
        <color theme="1"/>
        <rFont val="Aptos Narrow"/>
        <family val="2"/>
        <scheme val="minor"/>
      </rPr>
      <t>Q2</t>
    </r>
    <r>
      <rPr>
        <sz val="11"/>
        <color theme="1"/>
        <rFont val="Aptos Narrow"/>
        <family val="2"/>
        <scheme val="minor"/>
      </rPr>
      <t xml:space="preserve"> and the second is based on the number of "</t>
    </r>
    <r>
      <rPr>
        <b/>
        <sz val="11"/>
        <color theme="1"/>
        <rFont val="Aptos Narrow"/>
        <family val="2"/>
        <scheme val="minor"/>
      </rPr>
      <t>Do not proceeds</t>
    </r>
    <r>
      <rPr>
        <sz val="11"/>
        <color theme="1"/>
        <rFont val="Aptos Narrow"/>
        <family val="2"/>
        <scheme val="minor"/>
      </rPr>
      <t>" returned from the rest of the assessment</t>
    </r>
  </si>
  <si>
    <t>To access the full report on the UNDP website - click here or scan the QR code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</si>
</sst>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Aptos Narrow"/>
      <family val="2"/>
      <scheme val="minor"/>
    </font>
    <font>
      <b/>
      <sz val="11"/>
      <color theme="0"/>
      <name val="Aptos Narrow"/>
      <family val="2"/>
      <scheme val="minor"/>
    </font>
    <font>
      <b/>
      <sz val="14"/>
      <color theme="0"/>
      <name val="Aptos Narrow"/>
      <family val="2"/>
      <scheme val="minor"/>
    </font>
    <font>
      <u/>
      <sz val="11"/>
      <color theme="10"/>
      <name val="Aptos Narrow"/>
      <family val="2"/>
      <scheme val="minor"/>
    </font>
    <font>
      <b/>
      <u/>
      <sz val="11"/>
      <color theme="1"/>
      <name val="Aptos Narrow"/>
      <family val="2"/>
      <scheme val="minor"/>
    </font>
    <font>
      <b/>
      <sz val="11"/>
      <color theme="1"/>
      <name val="Aptos Narrow"/>
      <family val="2"/>
      <scheme val="minor"/>
    </font>
    <font>
      <b/>
      <sz val="14"/>
      <name val="Aptos Narrow"/>
      <family val="2"/>
      <scheme val="minor"/>
    </font>
    <font>
      <sz val="11"/>
      <name val="Aptos Narrow"/>
      <family val="2"/>
      <scheme val="minor"/>
    </font>
    <font>
      <b/>
      <i/>
      <sz val="11"/>
      <color theme="1"/>
      <name val="Aptos Narrow"/>
      <family val="2"/>
      <scheme val="minor"/>
    </font>
    <font>
      <b/>
      <sz val="11"/>
      <color rgb="FF4F81BD"/>
      <name val="Aptos Narrow"/>
      <family val="2"/>
      <scheme val="minor"/>
    </font>
    <font>
      <sz val="11"/>
      <color rgb="FF000000"/>
      <name val="Aptos Narrow"/>
      <family val="2"/>
      <scheme val="minor"/>
    </font>
    <font>
      <b/>
      <sz val="11"/>
      <color rgb="FF38761D"/>
      <name val="Aptos Narrow"/>
      <family val="2"/>
      <scheme val="minor"/>
    </font>
    <font>
      <sz val="11"/>
      <color theme="0"/>
      <name val="Aptos Narrow"/>
      <family val="2"/>
      <scheme val="minor"/>
    </font>
    <font>
      <b/>
      <u/>
      <sz val="11"/>
      <color theme="0"/>
      <name val="Aptos Narrow"/>
      <family val="2"/>
      <scheme val="minor"/>
    </font>
    <font>
      <i/>
      <sz val="10"/>
      <color theme="1"/>
      <name val="Aptos Narrow"/>
      <family val="2"/>
      <scheme val="minor"/>
    </font>
    <font>
      <b/>
      <sz val="11"/>
      <color rgb="FF000000"/>
      <name val="Aptos Narrow"/>
      <family val="2"/>
      <scheme val="minor"/>
    </font>
    <font>
      <b/>
      <u/>
      <sz val="11"/>
      <color rgb="FF000000"/>
      <name val="Aptos Narrow"/>
      <family val="2"/>
      <scheme val="minor"/>
    </font>
    <font>
      <b/>
      <i/>
      <u/>
      <sz val="11"/>
      <color rgb="FF000000"/>
      <name val="Aptos Narrow"/>
      <family val="2"/>
      <scheme val="minor"/>
    </font>
    <font>
      <sz val="11"/>
      <color rgb="FFFF0000"/>
      <name val="Aptos Narrow"/>
      <family val="2"/>
      <scheme val="minor"/>
    </font>
    <font>
      <b/>
      <sz val="11"/>
      <color rgb="FFFF0000"/>
      <name val="Aptos Narrow"/>
      <family val="2"/>
      <scheme val="minor"/>
    </font>
    <font>
      <sz val="11"/>
      <color rgb="FFC00000"/>
      <name val="Aptos Narrow"/>
      <family val="2"/>
      <scheme val="minor"/>
    </font>
    <font>
      <b/>
      <u/>
      <sz val="12"/>
      <color rgb="FF000000"/>
      <name val="Aptos Narrow"/>
      <family val="2"/>
      <scheme val="minor"/>
    </font>
    <font>
      <i/>
      <sz val="11"/>
      <color theme="1"/>
      <name val="Aptos Narrow"/>
      <family val="2"/>
      <scheme val="minor"/>
    </font>
    <font>
      <b/>
      <u/>
      <sz val="11"/>
      <color theme="10"/>
      <name val="Aptos Narrow"/>
      <family val="2"/>
      <scheme val="minor"/>
    </font>
  </fonts>
  <fills count="15">
    <fill>
      <patternFill patternType="none"/>
    </fill>
    <fill>
      <patternFill patternType="gray125"/>
    </fill>
    <fill>
      <patternFill patternType="solid">
        <fgColor theme="3" tint="0.249977111117893"/>
        <bgColor indexed="64"/>
      </patternFill>
    </fill>
    <fill>
      <patternFill patternType="solid">
        <fgColor rgb="FFC00000"/>
        <bgColor indexed="64"/>
      </patternFill>
    </fill>
    <fill>
      <patternFill patternType="solid">
        <fgColor rgb="FFFFFF0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99"/>
        <bgColor indexed="64"/>
      </patternFill>
    </fill>
    <fill>
      <patternFill patternType="solid">
        <fgColor theme="3" tint="0.749992370372631"/>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115">
    <xf numFmtId="0" fontId="0" fillId="0" borderId="0" xfId="0"/>
    <xf numFmtId="0" fontId="0" fillId="0" borderId="1" xfId="0" applyBorder="1"/>
    <xf numFmtId="0" fontId="2" fillId="2" borderId="1" xfId="0" applyFont="1" applyFill="1" applyBorder="1" applyAlignment="1">
      <alignment wrapText="1"/>
    </xf>
    <xf numFmtId="0" fontId="0" fillId="0" borderId="0" xfId="0" applyAlignment="1">
      <alignment wrapText="1"/>
    </xf>
    <xf numFmtId="0" fontId="0" fillId="0" borderId="1" xfId="0" applyBorder="1" applyAlignment="1">
      <alignment horizontal="center"/>
    </xf>
    <xf numFmtId="0" fontId="4" fillId="0" borderId="0" xfId="0" applyFont="1"/>
    <xf numFmtId="0" fontId="0" fillId="0" borderId="1" xfId="0" applyBorder="1" applyAlignment="1">
      <alignment wrapText="1"/>
    </xf>
    <xf numFmtId="0" fontId="7" fillId="0" borderId="1" xfId="0" applyFont="1" applyBorder="1"/>
    <xf numFmtId="0" fontId="5" fillId="0" borderId="0" xfId="0" applyFont="1"/>
    <xf numFmtId="0" fontId="5" fillId="0" borderId="1" xfId="0" applyFont="1" applyBorder="1" applyAlignment="1">
      <alignment horizontal="center"/>
    </xf>
    <xf numFmtId="0" fontId="5" fillId="0" borderId="1" xfId="0" applyFont="1" applyBorder="1"/>
    <xf numFmtId="0" fontId="10" fillId="0" borderId="1" xfId="0" applyFont="1" applyBorder="1" applyAlignment="1">
      <alignment horizontal="left" vertical="center"/>
    </xf>
    <xf numFmtId="0" fontId="10" fillId="0" borderId="0" xfId="0" applyFont="1" applyAlignment="1">
      <alignment vertical="center"/>
    </xf>
    <xf numFmtId="0" fontId="0" fillId="0" borderId="1" xfId="0" applyBorder="1" applyAlignment="1">
      <alignment horizontal="center" wrapText="1"/>
    </xf>
    <xf numFmtId="0" fontId="5" fillId="0" borderId="1" xfId="0" applyFont="1" applyBorder="1" applyAlignment="1">
      <alignment horizontal="center" wrapText="1"/>
    </xf>
    <xf numFmtId="0" fontId="4" fillId="0" borderId="1" xfId="0" applyFont="1" applyBorder="1"/>
    <xf numFmtId="0" fontId="12" fillId="0" borderId="0" xfId="0" applyFont="1"/>
    <xf numFmtId="0" fontId="0" fillId="0" borderId="0" xfId="0" applyAlignment="1">
      <alignment horizontal="center"/>
    </xf>
    <xf numFmtId="0" fontId="0" fillId="0" borderId="0" xfId="0" applyAlignment="1">
      <alignment horizontal="center" wrapText="1"/>
    </xf>
    <xf numFmtId="0" fontId="10" fillId="0" borderId="1" xfId="0" applyFont="1" applyBorder="1" applyAlignment="1">
      <alignment vertical="center"/>
    </xf>
    <xf numFmtId="0" fontId="15" fillId="0" borderId="0" xfId="0" applyFont="1" applyAlignment="1">
      <alignment vertical="center"/>
    </xf>
    <xf numFmtId="0" fontId="17" fillId="0" borderId="0" xfId="0" applyFont="1" applyAlignment="1">
      <alignment vertical="center"/>
    </xf>
    <xf numFmtId="0" fontId="0" fillId="0" borderId="0" xfId="0" applyAlignment="1">
      <alignment horizontal="center" vertical="center"/>
    </xf>
    <xf numFmtId="0" fontId="14" fillId="0" borderId="0" xfId="0" applyFont="1" applyAlignment="1">
      <alignment horizontal="left"/>
    </xf>
    <xf numFmtId="0" fontId="10" fillId="0" borderId="1" xfId="0" applyFont="1" applyBorder="1" applyAlignment="1">
      <alignment wrapText="1"/>
    </xf>
    <xf numFmtId="0" fontId="0" fillId="0" borderId="1" xfId="0" applyBorder="1" applyAlignment="1">
      <alignment vertical="top" wrapText="1"/>
    </xf>
    <xf numFmtId="0" fontId="7" fillId="0" borderId="1" xfId="0" applyFont="1" applyBorder="1" applyAlignment="1">
      <alignment vertical="top" wrapText="1"/>
    </xf>
    <xf numFmtId="0" fontId="2" fillId="2" borderId="1" xfId="0" applyFont="1" applyFill="1" applyBorder="1" applyAlignment="1">
      <alignment vertical="top" wrapText="1"/>
    </xf>
    <xf numFmtId="0" fontId="6" fillId="0" borderId="1" xfId="0" applyFont="1" applyBorder="1" applyAlignment="1">
      <alignment vertical="top" wrapText="1"/>
    </xf>
    <xf numFmtId="0" fontId="9" fillId="0" borderId="1" xfId="0" applyFont="1" applyBorder="1" applyAlignment="1">
      <alignment vertical="top" wrapText="1"/>
    </xf>
    <xf numFmtId="0" fontId="0" fillId="0" borderId="1" xfId="0" applyBorder="1" applyAlignment="1">
      <alignment horizontal="left" vertical="top" wrapText="1"/>
    </xf>
    <xf numFmtId="0" fontId="10" fillId="0" borderId="1" xfId="0" applyFont="1" applyBorder="1" applyAlignment="1">
      <alignment horizontal="left" vertical="top" wrapText="1"/>
    </xf>
    <xf numFmtId="0" fontId="9" fillId="0" borderId="1" xfId="0" applyFont="1" applyBorder="1" applyAlignment="1">
      <alignment horizontal="left" vertical="top" wrapText="1"/>
    </xf>
    <xf numFmtId="0" fontId="2" fillId="2" borderId="1" xfId="0" applyFont="1" applyFill="1" applyBorder="1" applyAlignment="1">
      <alignment horizontal="center" vertical="top" wrapText="1"/>
    </xf>
    <xf numFmtId="0" fontId="6" fillId="0" borderId="1" xfId="0" applyFont="1" applyBorder="1" applyAlignment="1">
      <alignment horizontal="center" vertical="top"/>
    </xf>
    <xf numFmtId="0" fontId="0" fillId="0" borderId="1" xfId="0" applyBorder="1" applyAlignment="1">
      <alignment horizontal="center" vertical="top"/>
    </xf>
    <xf numFmtId="0" fontId="0" fillId="0" borderId="0" xfId="0" applyAlignment="1">
      <alignment vertical="top"/>
    </xf>
    <xf numFmtId="0" fontId="3" fillId="0" borderId="1" xfId="1" applyBorder="1" applyAlignment="1">
      <alignment horizontal="center" vertical="top"/>
    </xf>
    <xf numFmtId="0" fontId="20" fillId="0" borderId="1" xfId="0" applyFont="1" applyBorder="1" applyAlignment="1">
      <alignment vertical="top" wrapText="1"/>
    </xf>
    <xf numFmtId="0" fontId="21" fillId="0" borderId="0" xfId="0" applyFont="1"/>
    <xf numFmtId="0" fontId="5" fillId="0" borderId="1" xfId="0" applyFont="1" applyBorder="1" applyAlignment="1">
      <alignment horizontal="center" vertical="center" wrapText="1"/>
    </xf>
    <xf numFmtId="0" fontId="0" fillId="12" borderId="1" xfId="0" applyFill="1" applyBorder="1" applyAlignment="1">
      <alignment horizontal="center"/>
    </xf>
    <xf numFmtId="0" fontId="7" fillId="0" borderId="1" xfId="0" applyFont="1" applyBorder="1" applyAlignment="1">
      <alignment wrapText="1"/>
    </xf>
    <xf numFmtId="0" fontId="0" fillId="8" borderId="1" xfId="0" applyFill="1" applyBorder="1" applyAlignment="1">
      <alignment wrapText="1"/>
    </xf>
    <xf numFmtId="0" fontId="0" fillId="0" borderId="0" xfId="0" applyAlignment="1">
      <alignment vertical="top" wrapText="1"/>
    </xf>
    <xf numFmtId="0" fontId="10" fillId="0" borderId="0" xfId="0" applyFont="1" applyAlignment="1">
      <alignment horizontal="left" vertical="center"/>
    </xf>
    <xf numFmtId="0" fontId="10" fillId="0" borderId="0" xfId="0" applyFont="1" applyAlignment="1">
      <alignment horizontal="left"/>
    </xf>
    <xf numFmtId="0" fontId="0" fillId="0" borderId="0" xfId="0" quotePrefix="1" applyAlignment="1">
      <alignment horizontal="right"/>
    </xf>
    <xf numFmtId="0" fontId="10" fillId="0" borderId="0" xfId="0" applyFont="1" applyAlignment="1">
      <alignment vertical="top"/>
    </xf>
    <xf numFmtId="0" fontId="7" fillId="0" borderId="0" xfId="0" applyFont="1" applyAlignment="1">
      <alignment vertical="center"/>
    </xf>
    <xf numFmtId="0" fontId="0" fillId="0" borderId="4" xfId="0" applyBorder="1" applyAlignment="1">
      <alignment horizontal="left" wrapText="1"/>
    </xf>
    <xf numFmtId="0" fontId="0" fillId="7" borderId="0" xfId="0" applyFill="1"/>
    <xf numFmtId="0" fontId="0" fillId="13" borderId="1" xfId="0" applyFill="1" applyBorder="1" applyAlignment="1">
      <alignment horizontal="center" vertical="center"/>
    </xf>
    <xf numFmtId="0" fontId="0" fillId="14" borderId="1" xfId="0" applyFill="1" applyBorder="1" applyAlignment="1">
      <alignment horizontal="center" vertical="center"/>
    </xf>
    <xf numFmtId="0" fontId="0" fillId="0" borderId="4" xfId="0" applyBorder="1" applyAlignment="1">
      <alignment vertical="top" wrapText="1"/>
    </xf>
    <xf numFmtId="0" fontId="0" fillId="8" borderId="1" xfId="0" applyFill="1" applyBorder="1" applyAlignment="1">
      <alignment vertical="top" wrapText="1"/>
    </xf>
    <xf numFmtId="0" fontId="5" fillId="9" borderId="1" xfId="0" applyFont="1" applyFill="1" applyBorder="1" applyAlignment="1">
      <alignment horizontal="center" wrapText="1"/>
    </xf>
    <xf numFmtId="0" fontId="0" fillId="0" borderId="0" xfId="0" applyAlignment="1">
      <alignment horizontal="left" indent="1"/>
    </xf>
    <xf numFmtId="0" fontId="5" fillId="0" borderId="0" xfId="0" applyFont="1" applyAlignment="1">
      <alignment vertical="top"/>
    </xf>
    <xf numFmtId="0" fontId="22" fillId="0" borderId="5" xfId="0" quotePrefix="1" applyFont="1" applyBorder="1" applyAlignment="1">
      <alignment horizontal="left" wrapText="1" indent="1"/>
    </xf>
    <xf numFmtId="0" fontId="22" fillId="0" borderId="0" xfId="0" applyFont="1" applyAlignment="1">
      <alignment horizontal="left" wrapText="1" indent="1"/>
    </xf>
    <xf numFmtId="0" fontId="0" fillId="4" borderId="1" xfId="0" applyFill="1" applyBorder="1" applyAlignment="1">
      <alignment vertical="top" wrapText="1"/>
    </xf>
    <xf numFmtId="0" fontId="0" fillId="6" borderId="1" xfId="0" applyFill="1" applyBorder="1" applyAlignment="1">
      <alignment vertical="top" wrapText="1"/>
    </xf>
    <xf numFmtId="0" fontId="0" fillId="6" borderId="1" xfId="0" applyFill="1" applyBorder="1" applyAlignment="1">
      <alignment vertical="top"/>
    </xf>
    <xf numFmtId="0" fontId="18" fillId="0" borderId="1" xfId="0" applyFont="1" applyBorder="1" applyAlignment="1">
      <alignment vertical="top" wrapText="1"/>
    </xf>
    <xf numFmtId="0" fontId="0" fillId="0" borderId="1" xfId="0" applyBorder="1" applyAlignment="1">
      <alignment vertical="top"/>
    </xf>
    <xf numFmtId="0" fontId="0" fillId="4" borderId="1" xfId="0" applyFill="1" applyBorder="1" applyAlignment="1">
      <alignment vertical="top"/>
    </xf>
    <xf numFmtId="0" fontId="13" fillId="3" borderId="1" xfId="0" applyFont="1" applyFill="1" applyBorder="1" applyAlignment="1">
      <alignment vertical="top" wrapText="1"/>
    </xf>
    <xf numFmtId="0" fontId="19" fillId="0" borderId="1" xfId="0" applyFont="1" applyBorder="1" applyAlignment="1">
      <alignment vertical="top" wrapText="1"/>
    </xf>
    <xf numFmtId="0" fontId="0" fillId="0" borderId="1" xfId="0" applyBorder="1" applyAlignment="1">
      <alignment horizontal="center" vertical="top" wrapText="1"/>
    </xf>
    <xf numFmtId="0" fontId="11" fillId="0" borderId="1" xfId="0" applyFont="1" applyBorder="1" applyAlignment="1">
      <alignment horizontal="left" vertical="top" wrapText="1"/>
    </xf>
    <xf numFmtId="0" fontId="0" fillId="5" borderId="1" xfId="0" applyFill="1" applyBorder="1" applyAlignment="1">
      <alignment vertical="top" wrapText="1"/>
    </xf>
    <xf numFmtId="0" fontId="5" fillId="5" borderId="1" xfId="0" applyFont="1" applyFill="1" applyBorder="1" applyAlignment="1">
      <alignment horizontal="center"/>
    </xf>
    <xf numFmtId="0" fontId="5" fillId="0" borderId="1" xfId="0" applyFont="1" applyBorder="1" applyAlignment="1">
      <alignment horizontal="center"/>
    </xf>
    <xf numFmtId="0" fontId="8" fillId="0" borderId="0" xfId="0" applyFont="1" applyAlignment="1">
      <alignment horizontal="left"/>
    </xf>
    <xf numFmtId="0" fontId="0" fillId="0" borderId="0" xfId="0" applyAlignment="1">
      <alignment horizontal="left" wrapText="1"/>
    </xf>
    <xf numFmtId="0" fontId="4" fillId="11" borderId="0" xfId="0" applyFont="1" applyFill="1" applyAlignment="1">
      <alignment horizontal="left"/>
    </xf>
    <xf numFmtId="0" fontId="0" fillId="8" borderId="2" xfId="0" applyFill="1" applyBorder="1" applyAlignment="1">
      <alignment horizontal="left" vertical="top" wrapText="1"/>
    </xf>
    <xf numFmtId="0" fontId="0" fillId="8" borderId="3" xfId="0" applyFill="1" applyBorder="1" applyAlignment="1">
      <alignment horizontal="left" vertical="top" wrapText="1"/>
    </xf>
    <xf numFmtId="0" fontId="0" fillId="8" borderId="4" xfId="0" applyFill="1" applyBorder="1" applyAlignment="1">
      <alignment horizontal="left" vertical="top" wrapText="1"/>
    </xf>
    <xf numFmtId="0" fontId="0" fillId="8" borderId="2" xfId="0" applyFill="1" applyBorder="1" applyAlignment="1">
      <alignment vertical="top" wrapText="1"/>
    </xf>
    <xf numFmtId="0" fontId="0" fillId="8" borderId="3" xfId="0" applyFill="1" applyBorder="1" applyAlignment="1">
      <alignment vertical="top" wrapText="1"/>
    </xf>
    <xf numFmtId="0" fontId="0" fillId="8" borderId="4" xfId="0" applyFill="1" applyBorder="1" applyAlignment="1">
      <alignment vertical="top" wrapText="1"/>
    </xf>
    <xf numFmtId="0" fontId="1" fillId="2" borderId="9" xfId="0" applyFont="1" applyFill="1" applyBorder="1" applyAlignment="1">
      <alignment horizontal="center"/>
    </xf>
    <xf numFmtId="0" fontId="1" fillId="2" borderId="10" xfId="0" applyFont="1" applyFill="1" applyBorder="1" applyAlignment="1">
      <alignment horizontal="center"/>
    </xf>
    <xf numFmtId="0" fontId="0" fillId="10" borderId="6" xfId="0" applyFill="1" applyBorder="1" applyAlignment="1">
      <alignment horizontal="left" vertical="top"/>
    </xf>
    <xf numFmtId="0" fontId="0" fillId="10" borderId="7" xfId="0" applyFill="1" applyBorder="1" applyAlignment="1">
      <alignment horizontal="left" vertical="top"/>
    </xf>
    <xf numFmtId="0" fontId="0" fillId="10" borderId="8" xfId="0" applyFill="1" applyBorder="1" applyAlignment="1">
      <alignment horizontal="left" vertical="top"/>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7" fillId="0" borderId="3" xfId="0" applyFont="1" applyBorder="1" applyAlignment="1">
      <alignment horizontal="center" vertical="center" wrapText="1"/>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4" fillId="0" borderId="6" xfId="0" applyFont="1" applyBorder="1" applyAlignment="1">
      <alignment horizontal="left"/>
    </xf>
    <xf numFmtId="0" fontId="14" fillId="0" borderId="7" xfId="0" applyFont="1" applyBorder="1" applyAlignment="1">
      <alignment horizontal="left"/>
    </xf>
    <xf numFmtId="0" fontId="14" fillId="0" borderId="8" xfId="0" applyFont="1" applyBorder="1" applyAlignment="1">
      <alignment horizontal="left"/>
    </xf>
    <xf numFmtId="0" fontId="0" fillId="0" borderId="1" xfId="0" applyBorder="1" applyAlignment="1">
      <alignment horizontal="center" vertical="center"/>
    </xf>
    <xf numFmtId="0" fontId="14" fillId="0" borderId="1" xfId="0" applyFont="1" applyBorder="1" applyAlignment="1">
      <alignment horizontal="left"/>
    </xf>
    <xf numFmtId="0" fontId="15" fillId="0" borderId="5" xfId="0" applyFont="1" applyBorder="1" applyAlignment="1">
      <alignment horizontal="left" vertical="top" wrapText="1"/>
    </xf>
    <xf numFmtId="0" fontId="15" fillId="0" borderId="0" xfId="0" applyFont="1" applyAlignment="1">
      <alignment horizontal="left" vertical="top" wrapText="1"/>
    </xf>
    <xf numFmtId="0" fontId="15" fillId="0" borderId="5" xfId="0" applyFont="1" applyBorder="1" applyAlignment="1">
      <alignment horizontal="left" vertical="top"/>
    </xf>
    <xf numFmtId="0" fontId="15" fillId="0" borderId="0" xfId="0" applyFont="1" applyAlignment="1">
      <alignment horizontal="left" vertical="top"/>
    </xf>
    <xf numFmtId="0" fontId="5" fillId="9" borderId="6" xfId="0" applyFont="1" applyFill="1" applyBorder="1" applyAlignment="1">
      <alignment horizontal="left" wrapText="1"/>
    </xf>
    <xf numFmtId="0" fontId="5" fillId="9" borderId="7" xfId="0" applyFont="1" applyFill="1" applyBorder="1" applyAlignment="1">
      <alignment horizontal="left"/>
    </xf>
    <xf numFmtId="0" fontId="5" fillId="9" borderId="8" xfId="0" applyFont="1" applyFill="1" applyBorder="1" applyAlignment="1">
      <alignment horizontal="left"/>
    </xf>
    <xf numFmtId="0" fontId="10" fillId="10" borderId="6" xfId="0" applyFont="1" applyFill="1" applyBorder="1" applyAlignment="1">
      <alignment horizontal="left" vertical="center"/>
    </xf>
    <xf numFmtId="0" fontId="10" fillId="10" borderId="7" xfId="0" applyFont="1" applyFill="1" applyBorder="1" applyAlignment="1">
      <alignment horizontal="left" vertical="center"/>
    </xf>
    <xf numFmtId="0" fontId="10" fillId="10" borderId="8" xfId="0" applyFont="1" applyFill="1" applyBorder="1" applyAlignment="1">
      <alignment horizontal="left" vertical="center"/>
    </xf>
    <xf numFmtId="0" fontId="4" fillId="9" borderId="0" xfId="0" applyFont="1" applyFill="1" applyAlignment="1">
      <alignment horizontal="left"/>
    </xf>
    <xf numFmtId="0" fontId="0" fillId="9" borderId="0" xfId="0" applyFill="1" applyAlignment="1">
      <alignment horizontal="left" vertical="top" wrapText="1"/>
    </xf>
    <xf numFmtId="0" fontId="23" fillId="4" borderId="5" xfId="1" quotePrefix="1" applyFont="1" applyFill="1" applyBorder="1" applyAlignment="1">
      <alignment vertical="top" wrapText="1"/>
    </xf>
    <xf numFmtId="0" fontId="23" fillId="4" borderId="0" xfId="1" applyFont="1" applyFill="1" applyAlignment="1">
      <alignment vertical="top" wrapText="1"/>
    </xf>
  </cellXfs>
  <cellStyles count="2">
    <cellStyle name="Hyperlink" xfId="1" builtinId="8"/>
    <cellStyle name="Normal" xfId="0" builtinId="0"/>
  </cellStyles>
  <dxfs count="3">
    <dxf>
      <fill>
        <patternFill>
          <bgColor theme="9" tint="0.59996337778862885"/>
        </patternFill>
      </fill>
    </dxf>
    <dxf>
      <fill>
        <patternFill>
          <bgColor theme="5" tint="0.39994506668294322"/>
        </patternFill>
      </fill>
    </dxf>
    <dxf>
      <fill>
        <patternFill>
          <bgColor rgb="FFFFCC66"/>
        </patternFill>
      </fill>
    </dxf>
  </dxfs>
  <tableStyles count="0" defaultTableStyle="TableStyleMedium2" defaultPivotStyle="PivotStyleLight16"/>
  <colors>
    <mruColors>
      <color rgb="FF747474"/>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28575</xdr:colOff>
      <xdr:row>18</xdr:row>
      <xdr:rowOff>28575</xdr:rowOff>
    </xdr:from>
    <xdr:to>
      <xdr:col>16</xdr:col>
      <xdr:colOff>106648</xdr:colOff>
      <xdr:row>32</xdr:row>
      <xdr:rowOff>12701</xdr:rowOff>
    </xdr:to>
    <xdr:pic>
      <xdr:nvPicPr>
        <xdr:cNvPr id="4" name="Picture 3">
          <a:extLst>
            <a:ext uri="{FF2B5EF4-FFF2-40B4-BE49-F238E27FC236}">
              <a16:creationId xmlns:a16="http://schemas.microsoft.com/office/drawing/2014/main" id="{27BD9621-58F9-4FE5-8FDB-C73B5D3837DB}"/>
            </a:ext>
          </a:extLst>
        </xdr:cNvPr>
        <xdr:cNvPicPr>
          <a:picLocks noChangeAspect="1"/>
        </xdr:cNvPicPr>
      </xdr:nvPicPr>
      <xdr:blipFill>
        <a:blip xmlns:r="http://schemas.openxmlformats.org/officeDocument/2006/relationships" r:embed="rId1"/>
        <a:stretch>
          <a:fillRect/>
        </a:stretch>
      </xdr:blipFill>
      <xdr:spPr>
        <a:xfrm>
          <a:off x="5200650" y="6705600"/>
          <a:ext cx="7390098" cy="4502151"/>
        </a:xfrm>
        <a:prstGeom prst="rect">
          <a:avLst/>
        </a:prstGeom>
      </xdr:spPr>
    </xdr:pic>
    <xdr:clientData/>
  </xdr:twoCellAnchor>
  <xdr:twoCellAnchor>
    <xdr:from>
      <xdr:col>6</xdr:col>
      <xdr:colOff>447674</xdr:colOff>
      <xdr:row>28</xdr:row>
      <xdr:rowOff>47624</xdr:rowOff>
    </xdr:from>
    <xdr:to>
      <xdr:col>10</xdr:col>
      <xdr:colOff>107949</xdr:colOff>
      <xdr:row>34</xdr:row>
      <xdr:rowOff>355599</xdr:rowOff>
    </xdr:to>
    <xdr:sp macro="" textlink="">
      <xdr:nvSpPr>
        <xdr:cNvPr id="5" name="Rectangle 4">
          <a:extLst>
            <a:ext uri="{FF2B5EF4-FFF2-40B4-BE49-F238E27FC236}">
              <a16:creationId xmlns:a16="http://schemas.microsoft.com/office/drawing/2014/main" id="{70E14A09-BCE2-C39C-7A39-0C45FEC8830D}"/>
            </a:ext>
          </a:extLst>
        </xdr:cNvPr>
        <xdr:cNvSpPr/>
      </xdr:nvSpPr>
      <xdr:spPr>
        <a:xfrm>
          <a:off x="6838949" y="8724899"/>
          <a:ext cx="2098675" cy="1584325"/>
        </a:xfrm>
        <a:prstGeom prst="rect">
          <a:avLst/>
        </a:prstGeom>
        <a:solidFill>
          <a:srgbClr val="747474">
            <a:alpha val="50196"/>
          </a:srgbClr>
        </a:solid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undp.org/india/publications/ai-justice-ethical-fair-and-robust-adoption-indias-cour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65A30-CB4E-4294-8352-F0DC7900E3C3}">
  <dimension ref="A1:M39"/>
  <sheetViews>
    <sheetView tabSelected="1" workbookViewId="0"/>
  </sheetViews>
  <sheetFormatPr defaultRowHeight="14.5" x14ac:dyDescent="0.35"/>
  <cols>
    <col min="1" max="1" width="28.453125" customWidth="1"/>
    <col min="2" max="2" width="20.54296875" customWidth="1"/>
    <col min="3" max="3" width="16.26953125" customWidth="1"/>
  </cols>
  <sheetData>
    <row r="1" spans="1:13" ht="16" x14ac:dyDescent="0.4">
      <c r="A1" s="39" t="s">
        <v>84</v>
      </c>
    </row>
    <row r="2" spans="1:13" ht="16" x14ac:dyDescent="0.4">
      <c r="A2" s="39" t="s">
        <v>86</v>
      </c>
    </row>
    <row r="4" spans="1:13" x14ac:dyDescent="0.35">
      <c r="A4" s="74" t="s">
        <v>17</v>
      </c>
      <c r="B4" s="74"/>
      <c r="C4" s="74"/>
      <c r="D4" s="74"/>
      <c r="E4" s="74"/>
      <c r="F4" s="74"/>
      <c r="G4" s="74"/>
      <c r="H4" s="74"/>
      <c r="I4" s="74"/>
      <c r="J4" s="74"/>
      <c r="K4" s="74"/>
      <c r="L4" s="74"/>
      <c r="M4" s="74"/>
    </row>
    <row r="5" spans="1:13" ht="29" customHeight="1" x14ac:dyDescent="0.35">
      <c r="A5" s="75" t="s">
        <v>113</v>
      </c>
      <c r="B5" s="75"/>
      <c r="C5" s="75"/>
      <c r="D5" s="75"/>
      <c r="E5" s="75"/>
      <c r="F5" s="75"/>
      <c r="G5" s="75"/>
      <c r="H5" s="75"/>
      <c r="I5" s="75"/>
      <c r="J5" s="75"/>
      <c r="K5" s="75"/>
      <c r="L5" s="75"/>
      <c r="M5" s="75"/>
    </row>
    <row r="7" spans="1:13" x14ac:dyDescent="0.35">
      <c r="A7" s="8" t="s">
        <v>106</v>
      </c>
    </row>
    <row r="8" spans="1:13" ht="103" customHeight="1" x14ac:dyDescent="0.35">
      <c r="A8" s="75" t="s">
        <v>203</v>
      </c>
      <c r="B8" s="75"/>
      <c r="C8" s="75"/>
      <c r="D8" s="75"/>
      <c r="E8" s="75"/>
      <c r="F8" s="75"/>
      <c r="G8" s="75"/>
      <c r="H8" s="75"/>
      <c r="I8" s="75"/>
      <c r="J8" s="75"/>
      <c r="K8" s="75"/>
    </row>
    <row r="10" spans="1:13" x14ac:dyDescent="0.35">
      <c r="A10" s="8" t="s">
        <v>0</v>
      </c>
    </row>
    <row r="11" spans="1:13" ht="172.5" customHeight="1" x14ac:dyDescent="0.35">
      <c r="A11" s="75" t="s">
        <v>243</v>
      </c>
      <c r="B11" s="75"/>
      <c r="C11" s="75"/>
      <c r="D11" s="75"/>
      <c r="E11" s="75"/>
      <c r="F11" s="75"/>
      <c r="G11" s="75"/>
      <c r="H11" s="75"/>
      <c r="I11" s="75"/>
      <c r="J11" s="75"/>
      <c r="K11" s="75"/>
      <c r="L11" s="75"/>
      <c r="M11" s="75"/>
    </row>
    <row r="12" spans="1:13" ht="19" customHeight="1" x14ac:dyDescent="0.35">
      <c r="A12" s="76" t="s">
        <v>193</v>
      </c>
      <c r="B12" s="76"/>
      <c r="C12" s="76"/>
      <c r="D12" s="76"/>
      <c r="E12" s="76"/>
      <c r="F12" s="76"/>
      <c r="G12" s="76"/>
      <c r="H12" s="76"/>
      <c r="I12" s="76"/>
      <c r="J12" s="76"/>
      <c r="K12" s="76"/>
      <c r="L12" s="76"/>
      <c r="M12" s="76"/>
    </row>
    <row r="13" spans="1:13" x14ac:dyDescent="0.35">
      <c r="A13" t="s">
        <v>194</v>
      </c>
    </row>
    <row r="14" spans="1:13" x14ac:dyDescent="0.35">
      <c r="A14" t="s">
        <v>81</v>
      </c>
    </row>
    <row r="15" spans="1:13" x14ac:dyDescent="0.35">
      <c r="A15" t="s">
        <v>195</v>
      </c>
    </row>
    <row r="16" spans="1:13" x14ac:dyDescent="0.35">
      <c r="A16" t="s">
        <v>196</v>
      </c>
      <c r="I16" s="8"/>
    </row>
    <row r="17" spans="1:9" x14ac:dyDescent="0.35">
      <c r="A17" t="s">
        <v>199</v>
      </c>
      <c r="I17" s="8"/>
    </row>
    <row r="19" spans="1:9" x14ac:dyDescent="0.35">
      <c r="A19" s="73" t="s">
        <v>2</v>
      </c>
      <c r="B19" s="73"/>
      <c r="C19" s="73"/>
    </row>
    <row r="20" spans="1:9" ht="29" x14ac:dyDescent="0.35">
      <c r="A20" s="10" t="s">
        <v>1</v>
      </c>
      <c r="B20" s="14" t="s">
        <v>248</v>
      </c>
      <c r="C20" s="14" t="s">
        <v>249</v>
      </c>
    </row>
    <row r="21" spans="1:9" x14ac:dyDescent="0.35">
      <c r="A21" s="1" t="s">
        <v>197</v>
      </c>
      <c r="B21" s="4">
        <v>5</v>
      </c>
      <c r="C21" s="4">
        <v>3</v>
      </c>
      <c r="D21" s="8"/>
    </row>
    <row r="22" spans="1:9" x14ac:dyDescent="0.35">
      <c r="A22" s="1" t="s">
        <v>99</v>
      </c>
      <c r="B22" s="4">
        <v>5</v>
      </c>
      <c r="C22" s="4" t="s">
        <v>13</v>
      </c>
      <c r="D22" s="8"/>
    </row>
    <row r="23" spans="1:9" x14ac:dyDescent="0.35">
      <c r="A23" s="7" t="s">
        <v>14</v>
      </c>
      <c r="B23" s="4">
        <v>3</v>
      </c>
      <c r="C23" s="4" t="s">
        <v>13</v>
      </c>
    </row>
    <row r="24" spans="1:9" x14ac:dyDescent="0.35">
      <c r="A24" s="7" t="s">
        <v>15</v>
      </c>
      <c r="B24" s="4">
        <v>5</v>
      </c>
      <c r="C24" s="4" t="s">
        <v>13</v>
      </c>
    </row>
    <row r="25" spans="1:9" x14ac:dyDescent="0.35">
      <c r="A25" s="7" t="s">
        <v>77</v>
      </c>
      <c r="B25" s="4">
        <v>2</v>
      </c>
      <c r="C25" s="4" t="s">
        <v>13</v>
      </c>
    </row>
    <row r="26" spans="1:9" x14ac:dyDescent="0.35">
      <c r="A26" s="1"/>
      <c r="B26" s="4"/>
      <c r="C26" s="4"/>
    </row>
    <row r="27" spans="1:9" x14ac:dyDescent="0.35">
      <c r="A27" s="10" t="s">
        <v>29</v>
      </c>
      <c r="B27" s="72">
        <f>SUM(B21:B25)</f>
        <v>20</v>
      </c>
      <c r="C27" s="72">
        <f>SUM(C21:C25)</f>
        <v>3</v>
      </c>
    </row>
    <row r="30" spans="1:9" ht="31" customHeight="1" x14ac:dyDescent="0.35">
      <c r="A30" s="113" t="s">
        <v>251</v>
      </c>
      <c r="B30" s="114"/>
      <c r="C30" s="114"/>
    </row>
    <row r="31" spans="1:9" ht="142" customHeight="1" x14ac:dyDescent="0.35">
      <c r="A31" t="e" vm="1">
        <v>#VALUE!</v>
      </c>
    </row>
    <row r="32" spans="1:9" x14ac:dyDescent="0.35">
      <c r="A32" s="59"/>
      <c r="B32" s="60"/>
      <c r="C32" s="60"/>
    </row>
    <row r="33" spans="1:3" x14ac:dyDescent="0.35">
      <c r="A33" s="59"/>
      <c r="B33" s="60"/>
      <c r="C33" s="60"/>
    </row>
    <row r="34" spans="1:3" x14ac:dyDescent="0.35">
      <c r="A34" s="59"/>
      <c r="B34" s="60"/>
      <c r="C34" s="60"/>
    </row>
    <row r="35" spans="1:3" x14ac:dyDescent="0.35">
      <c r="A35" s="59"/>
      <c r="B35" s="60"/>
      <c r="C35" s="60"/>
    </row>
    <row r="36" spans="1:3" x14ac:dyDescent="0.35">
      <c r="A36" s="59"/>
      <c r="B36" s="60"/>
      <c r="C36" s="60"/>
    </row>
    <row r="37" spans="1:3" x14ac:dyDescent="0.35">
      <c r="A37" s="59"/>
      <c r="B37" s="60"/>
      <c r="C37" s="60"/>
    </row>
    <row r="38" spans="1:3" x14ac:dyDescent="0.35">
      <c r="A38" s="59"/>
      <c r="B38" s="60"/>
      <c r="C38" s="60"/>
    </row>
    <row r="39" spans="1:3" x14ac:dyDescent="0.35">
      <c r="A39" s="59"/>
      <c r="B39" s="60"/>
      <c r="C39" s="60"/>
    </row>
  </sheetData>
  <mergeCells count="7">
    <mergeCell ref="A30:C30"/>
    <mergeCell ref="A19:C19"/>
    <mergeCell ref="A4:M4"/>
    <mergeCell ref="A5:M5"/>
    <mergeCell ref="A8:K8"/>
    <mergeCell ref="A11:M11"/>
    <mergeCell ref="A12:M12"/>
  </mergeCells>
  <hyperlinks>
    <hyperlink ref="A30:C30" r:id="rId1" display="To access the full report on the UNDP website,click here or scan the QR code below:" xr:uid="{62B16683-99CB-4C7A-89B7-76E0A8926E8E}"/>
  </hyperlinks>
  <pageMargins left="0.7" right="0.7" top="0.75" bottom="0.75" header="0.3" footer="0.3"/>
  <pageSetup orientation="landscape" horizontalDpi="300"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71C4D-51C9-4B15-A50A-FB9D2668194E}">
  <sheetPr>
    <tabColor theme="3" tint="0.249977111117893"/>
  </sheetPr>
  <dimension ref="A1:F148"/>
  <sheetViews>
    <sheetView workbookViewId="0">
      <pane ySplit="1" topLeftCell="A2" activePane="bottomLeft" state="frozen"/>
      <selection pane="bottomLeft" activeCell="H55" sqref="H55"/>
    </sheetView>
  </sheetViews>
  <sheetFormatPr defaultRowHeight="14.5" x14ac:dyDescent="0.35"/>
  <cols>
    <col min="1" max="1" width="4.54296875" style="35" customWidth="1"/>
    <col min="2" max="2" width="44.6328125" style="25" customWidth="1"/>
    <col min="3" max="3" width="29.1796875" style="25" customWidth="1"/>
    <col min="4" max="4" width="30.90625" style="25" customWidth="1"/>
    <col min="5" max="5" width="37.7265625" style="25" customWidth="1"/>
    <col min="6" max="6" width="37.90625" style="6" customWidth="1"/>
    <col min="7" max="16384" width="8.7265625" style="1"/>
  </cols>
  <sheetData>
    <row r="1" spans="1:6" s="6" customFormat="1" ht="18.5" x14ac:dyDescent="0.45">
      <c r="A1" s="33"/>
      <c r="B1" s="27" t="s">
        <v>4</v>
      </c>
      <c r="C1" s="27" t="s">
        <v>5</v>
      </c>
      <c r="D1" s="27" t="s">
        <v>26</v>
      </c>
      <c r="E1" s="27" t="s">
        <v>82</v>
      </c>
      <c r="F1" s="2" t="s">
        <v>105</v>
      </c>
    </row>
    <row r="2" spans="1:6" s="7" customFormat="1" ht="18.5" x14ac:dyDescent="0.35">
      <c r="A2" s="34" t="s">
        <v>171</v>
      </c>
      <c r="B2" s="28" t="s">
        <v>3</v>
      </c>
      <c r="C2" s="28"/>
      <c r="D2" s="28"/>
      <c r="E2" s="28"/>
      <c r="F2" s="42"/>
    </row>
    <row r="3" spans="1:6" ht="43.5" x14ac:dyDescent="0.35">
      <c r="A3" s="35">
        <v>1</v>
      </c>
      <c r="B3" s="29" t="s">
        <v>131</v>
      </c>
      <c r="D3" s="68" t="s">
        <v>159</v>
      </c>
      <c r="F3" s="77" t="s">
        <v>214</v>
      </c>
    </row>
    <row r="4" spans="1:6" x14ac:dyDescent="0.35">
      <c r="B4" s="25" t="s">
        <v>87</v>
      </c>
      <c r="C4" s="61"/>
      <c r="F4" s="78"/>
    </row>
    <row r="5" spans="1:6" x14ac:dyDescent="0.35">
      <c r="B5" s="25" t="s">
        <v>88</v>
      </c>
      <c r="C5" s="61"/>
      <c r="F5" s="78"/>
    </row>
    <row r="6" spans="1:6" x14ac:dyDescent="0.35">
      <c r="B6" s="25" t="s">
        <v>89</v>
      </c>
      <c r="C6" s="61" t="s">
        <v>9</v>
      </c>
      <c r="F6" s="78"/>
    </row>
    <row r="7" spans="1:6" x14ac:dyDescent="0.35">
      <c r="B7" s="25" t="s">
        <v>96</v>
      </c>
      <c r="C7" s="61"/>
      <c r="F7" s="78"/>
    </row>
    <row r="8" spans="1:6" x14ac:dyDescent="0.35">
      <c r="B8" s="25" t="s">
        <v>90</v>
      </c>
      <c r="C8" s="61"/>
      <c r="F8" s="78"/>
    </row>
    <row r="9" spans="1:6" x14ac:dyDescent="0.35">
      <c r="B9" s="25" t="s">
        <v>91</v>
      </c>
      <c r="C9" s="61"/>
      <c r="F9" s="78"/>
    </row>
    <row r="10" spans="1:6" x14ac:dyDescent="0.35">
      <c r="B10" s="25" t="s">
        <v>92</v>
      </c>
      <c r="C10" s="61"/>
      <c r="F10" s="78"/>
    </row>
    <row r="11" spans="1:6" ht="29" x14ac:dyDescent="0.35">
      <c r="B11" s="30" t="s">
        <v>93</v>
      </c>
      <c r="C11" s="61"/>
      <c r="F11" s="78"/>
    </row>
    <row r="12" spans="1:6" ht="18.5" customHeight="1" x14ac:dyDescent="0.35">
      <c r="B12" s="25" t="s">
        <v>94</v>
      </c>
      <c r="C12" s="61"/>
      <c r="F12" s="78"/>
    </row>
    <row r="13" spans="1:6" ht="29" x14ac:dyDescent="0.35">
      <c r="B13" s="25" t="s">
        <v>95</v>
      </c>
      <c r="C13" s="61"/>
      <c r="F13" s="78"/>
    </row>
    <row r="14" spans="1:6" x14ac:dyDescent="0.35">
      <c r="B14" s="25" t="s">
        <v>16</v>
      </c>
      <c r="C14" s="62"/>
      <c r="F14" s="79"/>
    </row>
    <row r="16" spans="1:6" ht="29" x14ac:dyDescent="0.35">
      <c r="A16" s="35">
        <v>2</v>
      </c>
      <c r="B16" s="29" t="s">
        <v>140</v>
      </c>
      <c r="D16" s="61" t="s">
        <v>153</v>
      </c>
      <c r="E16" s="71" t="str">
        <f>VLOOKUP(D16,'Response Validation'!B3:C10, 2,FALSE)</f>
        <v>Low risk</v>
      </c>
      <c r="F16" s="77" t="s">
        <v>215</v>
      </c>
    </row>
    <row r="17" spans="1:6" ht="43.5" x14ac:dyDescent="0.35">
      <c r="B17" s="25" t="s">
        <v>144</v>
      </c>
      <c r="C17" s="61"/>
      <c r="F17" s="78"/>
    </row>
    <row r="18" spans="1:6" ht="43.5" x14ac:dyDescent="0.35">
      <c r="B18" s="25" t="s">
        <v>200</v>
      </c>
      <c r="C18" s="61"/>
      <c r="F18" s="78"/>
    </row>
    <row r="19" spans="1:6" ht="43.5" x14ac:dyDescent="0.35">
      <c r="B19" s="25" t="s">
        <v>141</v>
      </c>
      <c r="C19" s="61"/>
      <c r="F19" s="78"/>
    </row>
    <row r="20" spans="1:6" ht="44" customHeight="1" x14ac:dyDescent="0.35">
      <c r="B20" s="25" t="s">
        <v>142</v>
      </c>
      <c r="C20" s="61"/>
      <c r="F20" s="78"/>
    </row>
    <row r="21" spans="1:6" ht="43.5" x14ac:dyDescent="0.35">
      <c r="B21" s="25" t="s">
        <v>143</v>
      </c>
      <c r="C21" s="61"/>
      <c r="F21" s="78"/>
    </row>
    <row r="22" spans="1:6" ht="43.5" x14ac:dyDescent="0.35">
      <c r="B22" s="25" t="s">
        <v>154</v>
      </c>
      <c r="C22" s="61" t="s">
        <v>9</v>
      </c>
      <c r="F22" s="78"/>
    </row>
    <row r="23" spans="1:6" ht="29" x14ac:dyDescent="0.35">
      <c r="B23" s="25" t="s">
        <v>146</v>
      </c>
      <c r="C23" s="61"/>
      <c r="F23" s="78"/>
    </row>
    <row r="24" spans="1:6" ht="29" x14ac:dyDescent="0.35">
      <c r="B24" s="25" t="s">
        <v>145</v>
      </c>
      <c r="C24" s="61"/>
      <c r="F24" s="78"/>
    </row>
    <row r="25" spans="1:6" x14ac:dyDescent="0.35">
      <c r="C25" s="62"/>
      <c r="F25" s="79"/>
    </row>
    <row r="26" spans="1:6" x14ac:dyDescent="0.35">
      <c r="B26" s="29"/>
    </row>
    <row r="27" spans="1:6" ht="29" x14ac:dyDescent="0.35">
      <c r="A27" s="36">
        <v>3</v>
      </c>
      <c r="B27" s="29" t="s">
        <v>34</v>
      </c>
      <c r="D27" s="61" t="s">
        <v>125</v>
      </c>
      <c r="E27" s="71" t="str">
        <f>VLOOKUP(D27,'Response Validation'!B12:C13,2,FALSE)</f>
        <v>May proceed with AI</v>
      </c>
      <c r="F27" s="80" t="s">
        <v>216</v>
      </c>
    </row>
    <row r="28" spans="1:6" x14ac:dyDescent="0.35">
      <c r="A28" s="37"/>
      <c r="B28" s="25" t="s">
        <v>132</v>
      </c>
      <c r="C28" s="61"/>
      <c r="F28" s="81"/>
    </row>
    <row r="29" spans="1:6" ht="29" x14ac:dyDescent="0.35">
      <c r="A29" s="37"/>
      <c r="B29" s="25" t="s">
        <v>133</v>
      </c>
      <c r="C29" s="61" t="s">
        <v>9</v>
      </c>
      <c r="F29" s="81"/>
    </row>
    <row r="30" spans="1:6" ht="29" x14ac:dyDescent="0.35">
      <c r="A30" s="37"/>
      <c r="B30" s="25" t="s">
        <v>134</v>
      </c>
      <c r="C30" s="61"/>
      <c r="F30" s="81"/>
    </row>
    <row r="31" spans="1:6" ht="43.5" x14ac:dyDescent="0.35">
      <c r="A31" s="37"/>
      <c r="B31" s="25" t="s">
        <v>135</v>
      </c>
      <c r="C31" s="61"/>
      <c r="F31" s="81"/>
    </row>
    <row r="32" spans="1:6" ht="29" x14ac:dyDescent="0.35">
      <c r="A32" s="37"/>
      <c r="B32" s="25" t="s">
        <v>136</v>
      </c>
      <c r="C32" s="61"/>
      <c r="F32" s="81"/>
    </row>
    <row r="33" spans="1:6" ht="29" x14ac:dyDescent="0.35">
      <c r="A33" s="37"/>
      <c r="B33" s="25" t="s">
        <v>137</v>
      </c>
      <c r="C33" s="61"/>
      <c r="F33" s="81"/>
    </row>
    <row r="34" spans="1:6" ht="29" x14ac:dyDescent="0.35">
      <c r="A34" s="37"/>
      <c r="B34" s="25" t="s">
        <v>178</v>
      </c>
      <c r="C34" s="61" t="s">
        <v>9</v>
      </c>
      <c r="F34" s="81"/>
    </row>
    <row r="35" spans="1:6" ht="43.5" x14ac:dyDescent="0.35">
      <c r="A35" s="37"/>
      <c r="B35" s="25" t="s">
        <v>138</v>
      </c>
      <c r="C35" s="61"/>
      <c r="F35" s="81"/>
    </row>
    <row r="36" spans="1:6" ht="43.5" x14ac:dyDescent="0.35">
      <c r="A36" s="37"/>
      <c r="B36" s="25" t="s">
        <v>139</v>
      </c>
      <c r="C36" s="61"/>
      <c r="F36" s="81"/>
    </row>
    <row r="37" spans="1:6" ht="29" x14ac:dyDescent="0.35">
      <c r="A37" s="37"/>
      <c r="B37" s="25" t="s">
        <v>18</v>
      </c>
      <c r="C37" s="63"/>
      <c r="F37" s="81"/>
    </row>
    <row r="38" spans="1:6" x14ac:dyDescent="0.35">
      <c r="A38" s="37"/>
      <c r="B38" s="25" t="s">
        <v>35</v>
      </c>
      <c r="C38" s="61"/>
      <c r="F38" s="82"/>
    </row>
    <row r="40" spans="1:6" ht="43.5" customHeight="1" x14ac:dyDescent="0.35">
      <c r="A40" s="35">
        <v>4</v>
      </c>
      <c r="B40" s="32" t="s">
        <v>156</v>
      </c>
      <c r="C40" s="64"/>
      <c r="D40" s="68" t="s">
        <v>159</v>
      </c>
      <c r="F40" s="77" t="s">
        <v>217</v>
      </c>
    </row>
    <row r="41" spans="1:6" ht="29" x14ac:dyDescent="0.35">
      <c r="B41" s="25" t="s">
        <v>36</v>
      </c>
      <c r="C41" s="61" t="s">
        <v>9</v>
      </c>
      <c r="D41" s="69"/>
      <c r="F41" s="78"/>
    </row>
    <row r="42" spans="1:6" x14ac:dyDescent="0.35">
      <c r="B42" s="25" t="s">
        <v>42</v>
      </c>
      <c r="C42" s="61"/>
      <c r="D42" s="69"/>
      <c r="F42" s="78"/>
    </row>
    <row r="43" spans="1:6" ht="72.5" x14ac:dyDescent="0.35">
      <c r="B43" s="25" t="s">
        <v>157</v>
      </c>
      <c r="C43" s="61"/>
      <c r="D43" s="69"/>
      <c r="F43" s="78"/>
    </row>
    <row r="44" spans="1:6" x14ac:dyDescent="0.35">
      <c r="B44" s="25" t="s">
        <v>97</v>
      </c>
      <c r="C44" s="61" t="s">
        <v>9</v>
      </c>
      <c r="D44" s="69"/>
      <c r="F44" s="78"/>
    </row>
    <row r="45" spans="1:6" ht="43.5" x14ac:dyDescent="0.35">
      <c r="B45" s="31" t="s">
        <v>98</v>
      </c>
      <c r="C45" s="61"/>
      <c r="F45" s="78"/>
    </row>
    <row r="46" spans="1:6" ht="58" x14ac:dyDescent="0.35">
      <c r="B46" s="31" t="s">
        <v>158</v>
      </c>
      <c r="C46" s="61" t="s">
        <v>9</v>
      </c>
      <c r="F46" s="78"/>
    </row>
    <row r="47" spans="1:6" ht="43.5" x14ac:dyDescent="0.35">
      <c r="B47" s="25" t="s">
        <v>37</v>
      </c>
      <c r="C47" s="61"/>
      <c r="F47" s="78"/>
    </row>
    <row r="48" spans="1:6" ht="43.5" x14ac:dyDescent="0.35">
      <c r="B48" s="25" t="s">
        <v>39</v>
      </c>
      <c r="C48" s="61"/>
      <c r="F48" s="78"/>
    </row>
    <row r="49" spans="1:6" ht="43.5" x14ac:dyDescent="0.35">
      <c r="B49" s="25" t="s">
        <v>38</v>
      </c>
      <c r="C49" s="61"/>
      <c r="F49" s="78"/>
    </row>
    <row r="50" spans="1:6" ht="43.5" x14ac:dyDescent="0.35">
      <c r="B50" s="25" t="s">
        <v>40</v>
      </c>
      <c r="C50" s="61"/>
      <c r="F50" s="78"/>
    </row>
    <row r="51" spans="1:6" ht="30" customHeight="1" x14ac:dyDescent="0.35">
      <c r="B51" s="25" t="s">
        <v>41</v>
      </c>
      <c r="C51" s="61"/>
      <c r="F51" s="78"/>
    </row>
    <row r="52" spans="1:6" x14ac:dyDescent="0.35">
      <c r="B52" s="31" t="s">
        <v>7</v>
      </c>
      <c r="C52" s="63"/>
      <c r="F52" s="78"/>
    </row>
    <row r="53" spans="1:6" x14ac:dyDescent="0.35">
      <c r="B53" s="31" t="s">
        <v>160</v>
      </c>
      <c r="C53" s="61"/>
      <c r="F53" s="79"/>
    </row>
    <row r="54" spans="1:6" x14ac:dyDescent="0.35">
      <c r="B54" s="31"/>
      <c r="C54" s="65"/>
      <c r="F54" s="50"/>
    </row>
    <row r="55" spans="1:6" ht="89.5" customHeight="1" x14ac:dyDescent="0.35">
      <c r="A55" s="35">
        <v>5</v>
      </c>
      <c r="B55" s="29" t="s">
        <v>179</v>
      </c>
      <c r="C55" s="66" t="s">
        <v>9</v>
      </c>
      <c r="D55" s="68" t="s">
        <v>159</v>
      </c>
      <c r="F55" s="43" t="s">
        <v>218</v>
      </c>
    </row>
    <row r="57" spans="1:6" s="7" customFormat="1" ht="29" x14ac:dyDescent="0.35">
      <c r="A57" s="34" t="s">
        <v>172</v>
      </c>
      <c r="B57" s="28" t="s">
        <v>99</v>
      </c>
      <c r="C57" s="67" t="s">
        <v>116</v>
      </c>
      <c r="D57" s="70"/>
      <c r="E57" s="28"/>
      <c r="F57" s="42"/>
    </row>
    <row r="59" spans="1:6" ht="258" x14ac:dyDescent="0.35">
      <c r="A59" s="35">
        <v>6</v>
      </c>
      <c r="B59" s="29" t="s">
        <v>161</v>
      </c>
      <c r="D59" s="61" t="s">
        <v>10</v>
      </c>
      <c r="E59" s="71" t="str">
        <f>VLOOKUP(D59,'Response Validation'!B15:C16, 2,FALSE)</f>
        <v>May proceed with AI</v>
      </c>
      <c r="F59" s="43" t="s">
        <v>219</v>
      </c>
    </row>
    <row r="61" spans="1:6" ht="203" x14ac:dyDescent="0.35">
      <c r="A61" s="35">
        <v>7</v>
      </c>
      <c r="B61" s="29" t="s">
        <v>162</v>
      </c>
      <c r="D61" s="61" t="s">
        <v>10</v>
      </c>
      <c r="E61" s="71" t="str">
        <f>VLOOKUP(D61,'Response Validation'!B18:C19,2,FALSE)</f>
        <v>May proceed with AI</v>
      </c>
      <c r="F61" s="43" t="s">
        <v>220</v>
      </c>
    </row>
    <row r="63" spans="1:6" ht="153.5" customHeight="1" x14ac:dyDescent="0.35">
      <c r="A63" s="35">
        <v>8</v>
      </c>
      <c r="B63" s="29" t="s">
        <v>115</v>
      </c>
      <c r="D63" s="61" t="s">
        <v>10</v>
      </c>
      <c r="E63" s="71" t="str">
        <f>VLOOKUP(D63,'Response Validation'!B21:C22,2,FALSE)</f>
        <v>May proceed with AI</v>
      </c>
      <c r="F63" s="43" t="s">
        <v>221</v>
      </c>
    </row>
    <row r="65" spans="1:6" ht="115.5" customHeight="1" x14ac:dyDescent="0.35">
      <c r="A65" s="35">
        <v>9</v>
      </c>
      <c r="B65" s="29" t="s">
        <v>117</v>
      </c>
      <c r="D65" s="61" t="s">
        <v>10</v>
      </c>
      <c r="E65" s="71" t="str">
        <f>VLOOKUP(D65,'Response Validation'!B24:C25,2,FALSE)</f>
        <v>May proceed with AI</v>
      </c>
      <c r="F65" s="43" t="s">
        <v>222</v>
      </c>
    </row>
    <row r="67" spans="1:6" ht="130.5" x14ac:dyDescent="0.35">
      <c r="A67" s="35">
        <v>10</v>
      </c>
      <c r="B67" s="29" t="s">
        <v>43</v>
      </c>
      <c r="D67" s="61" t="s">
        <v>45</v>
      </c>
      <c r="E67" s="67" t="s">
        <v>100</v>
      </c>
      <c r="F67" s="43" t="s">
        <v>223</v>
      </c>
    </row>
    <row r="69" spans="1:6" ht="18.5" x14ac:dyDescent="0.35">
      <c r="A69" s="34" t="s">
        <v>173</v>
      </c>
      <c r="B69" s="28" t="s">
        <v>14</v>
      </c>
    </row>
    <row r="71" spans="1:6" ht="190.5" customHeight="1" x14ac:dyDescent="0.35">
      <c r="A71" s="35">
        <v>11</v>
      </c>
      <c r="B71" s="29" t="s">
        <v>28</v>
      </c>
      <c r="D71" s="61" t="s">
        <v>9</v>
      </c>
      <c r="E71" s="71" t="str">
        <f>VLOOKUP(D71,'Response Validation'!B31:C32, 2,FALSE)</f>
        <v>Specified case types should either be designated as &gt; High risk requiring more robust safeguards or &gt; High risk recommending prohibition</v>
      </c>
      <c r="F71" s="55" t="s">
        <v>224</v>
      </c>
    </row>
    <row r="72" spans="1:6" x14ac:dyDescent="0.35">
      <c r="B72" s="25" t="s">
        <v>27</v>
      </c>
      <c r="C72" s="62"/>
      <c r="F72" s="54"/>
    </row>
    <row r="74" spans="1:6" ht="61" customHeight="1" x14ac:dyDescent="0.35">
      <c r="A74" s="35">
        <v>12</v>
      </c>
      <c r="B74" s="29" t="s">
        <v>47</v>
      </c>
      <c r="D74" s="61" t="s">
        <v>9</v>
      </c>
      <c r="E74" s="71" t="str">
        <f>VLOOKUP(D74,'Response Validation'!B34:C35, 2,FALSE)</f>
        <v>Specified proceedings or hearing types should either be designated as &gt; High risk requiring more robust safeguards or &gt; High risk recommending prohibition</v>
      </c>
      <c r="F74" s="77" t="s">
        <v>225</v>
      </c>
    </row>
    <row r="75" spans="1:6" ht="43.5" x14ac:dyDescent="0.35">
      <c r="B75" s="26" t="s">
        <v>244</v>
      </c>
      <c r="C75" s="61"/>
      <c r="F75" s="78"/>
    </row>
    <row r="76" spans="1:6" ht="43.5" x14ac:dyDescent="0.35">
      <c r="B76" s="26" t="s">
        <v>247</v>
      </c>
      <c r="C76" s="61"/>
      <c r="F76" s="78"/>
    </row>
    <row r="77" spans="1:6" ht="28" customHeight="1" x14ac:dyDescent="0.35">
      <c r="B77" s="26" t="s">
        <v>176</v>
      </c>
      <c r="C77" s="61"/>
      <c r="F77" s="78"/>
    </row>
    <row r="78" spans="1:6" ht="74" customHeight="1" x14ac:dyDescent="0.35">
      <c r="B78" s="26" t="s">
        <v>19</v>
      </c>
      <c r="C78" s="61"/>
      <c r="F78" s="78"/>
    </row>
    <row r="79" spans="1:6" ht="29" x14ac:dyDescent="0.35">
      <c r="B79" s="26" t="s">
        <v>245</v>
      </c>
      <c r="C79" s="61"/>
      <c r="F79" s="78"/>
    </row>
    <row r="80" spans="1:6" ht="29" x14ac:dyDescent="0.35">
      <c r="B80" s="26" t="s">
        <v>246</v>
      </c>
      <c r="C80" s="61"/>
      <c r="F80" s="78"/>
    </row>
    <row r="81" spans="1:6" x14ac:dyDescent="0.35">
      <c r="B81" s="26" t="s">
        <v>20</v>
      </c>
      <c r="C81" s="61"/>
      <c r="F81" s="78"/>
    </row>
    <row r="82" spans="1:6" ht="43.5" x14ac:dyDescent="0.35">
      <c r="B82" s="26" t="s">
        <v>21</v>
      </c>
      <c r="C82" s="61"/>
      <c r="F82" s="78"/>
    </row>
    <row r="83" spans="1:6" ht="29" x14ac:dyDescent="0.35">
      <c r="B83" s="26" t="s">
        <v>22</v>
      </c>
      <c r="C83" s="61"/>
      <c r="F83" s="78"/>
    </row>
    <row r="84" spans="1:6" ht="29" x14ac:dyDescent="0.35">
      <c r="B84" s="26" t="s">
        <v>23</v>
      </c>
      <c r="C84" s="63"/>
      <c r="F84" s="79"/>
    </row>
    <row r="86" spans="1:6" ht="43.5" x14ac:dyDescent="0.35">
      <c r="A86" s="35">
        <v>13</v>
      </c>
      <c r="B86" s="29" t="s">
        <v>55</v>
      </c>
      <c r="D86" s="61" t="s">
        <v>10</v>
      </c>
      <c r="E86" s="71" t="str">
        <f>VLOOKUP(D86,'Response Validation'!B37:C38, 2,FALSE)</f>
        <v>May proceed with AI with adequate safeguards</v>
      </c>
      <c r="F86" s="77" t="s">
        <v>226</v>
      </c>
    </row>
    <row r="87" spans="1:6" ht="29" x14ac:dyDescent="0.35">
      <c r="B87" s="26" t="s">
        <v>24</v>
      </c>
      <c r="C87" s="61"/>
      <c r="F87" s="78"/>
    </row>
    <row r="88" spans="1:6" ht="29" x14ac:dyDescent="0.35">
      <c r="B88" s="26" t="s">
        <v>25</v>
      </c>
      <c r="C88" s="61"/>
      <c r="F88" s="78"/>
    </row>
    <row r="89" spans="1:6" x14ac:dyDescent="0.35">
      <c r="B89" s="26" t="s">
        <v>48</v>
      </c>
      <c r="C89" s="61"/>
      <c r="F89" s="78"/>
    </row>
    <row r="90" spans="1:6" x14ac:dyDescent="0.35">
      <c r="B90" s="25" t="s">
        <v>49</v>
      </c>
      <c r="C90" s="61"/>
      <c r="F90" s="78"/>
    </row>
    <row r="91" spans="1:6" x14ac:dyDescent="0.35">
      <c r="B91" s="25" t="s">
        <v>50</v>
      </c>
      <c r="C91" s="61"/>
      <c r="F91" s="78"/>
    </row>
    <row r="92" spans="1:6" ht="29" x14ac:dyDescent="0.35">
      <c r="B92" s="25" t="s">
        <v>51</v>
      </c>
      <c r="C92" s="61"/>
      <c r="F92" s="78"/>
    </row>
    <row r="93" spans="1:6" x14ac:dyDescent="0.35">
      <c r="B93" s="25" t="s">
        <v>52</v>
      </c>
      <c r="C93" s="61"/>
      <c r="F93" s="78"/>
    </row>
    <row r="94" spans="1:6" x14ac:dyDescent="0.35">
      <c r="B94" s="25" t="s">
        <v>53</v>
      </c>
      <c r="C94" s="61"/>
      <c r="F94" s="78"/>
    </row>
    <row r="95" spans="1:6" ht="29" x14ac:dyDescent="0.35">
      <c r="B95" s="25" t="s">
        <v>54</v>
      </c>
      <c r="C95" s="61"/>
      <c r="F95" s="78"/>
    </row>
    <row r="96" spans="1:6" ht="29" x14ac:dyDescent="0.35">
      <c r="B96" s="25" t="s">
        <v>56</v>
      </c>
      <c r="C96" s="61"/>
      <c r="F96" s="78"/>
    </row>
    <row r="97" spans="1:6" x14ac:dyDescent="0.35">
      <c r="B97" s="31" t="s">
        <v>7</v>
      </c>
      <c r="C97" s="62"/>
      <c r="F97" s="79"/>
    </row>
    <row r="99" spans="1:6" ht="18.5" x14ac:dyDescent="0.35">
      <c r="A99" s="34" t="s">
        <v>174</v>
      </c>
      <c r="B99" s="28" t="s">
        <v>15</v>
      </c>
    </row>
    <row r="101" spans="1:6" ht="162" customHeight="1" x14ac:dyDescent="0.35">
      <c r="A101" s="35">
        <v>14</v>
      </c>
      <c r="B101" s="29" t="s">
        <v>65</v>
      </c>
      <c r="D101" s="61" t="s">
        <v>9</v>
      </c>
      <c r="E101" s="71" t="str">
        <f>VLOOKUP(D101,'Response Validation'!B40:C41, 2,FALSE)</f>
        <v>May proceed with AI</v>
      </c>
      <c r="F101" s="43" t="s">
        <v>227</v>
      </c>
    </row>
    <row r="103" spans="1:6" ht="44" customHeight="1" x14ac:dyDescent="0.35">
      <c r="A103" s="35">
        <v>15</v>
      </c>
      <c r="B103" s="29" t="s">
        <v>192</v>
      </c>
      <c r="D103" s="61" t="s">
        <v>10</v>
      </c>
      <c r="E103" s="71" t="str">
        <f>VLOOKUP(D103,'Response Validation'!B40:C41, 2,FALSE)</f>
        <v>Do not proceed before taking steps for adequate testing prior to deployment</v>
      </c>
      <c r="F103" s="77" t="s">
        <v>228</v>
      </c>
    </row>
    <row r="104" spans="1:6" ht="29" x14ac:dyDescent="0.35">
      <c r="B104" s="26" t="s">
        <v>186</v>
      </c>
      <c r="C104" s="62"/>
      <c r="F104" s="78"/>
    </row>
    <row r="105" spans="1:6" x14ac:dyDescent="0.35">
      <c r="B105" s="26" t="s">
        <v>187</v>
      </c>
      <c r="C105" s="62"/>
      <c r="F105" s="78"/>
    </row>
    <row r="106" spans="1:6" x14ac:dyDescent="0.35">
      <c r="B106" s="26" t="s">
        <v>188</v>
      </c>
      <c r="C106" s="62"/>
      <c r="F106" s="78"/>
    </row>
    <row r="107" spans="1:6" x14ac:dyDescent="0.35">
      <c r="B107" s="26" t="s">
        <v>189</v>
      </c>
      <c r="C107" s="62"/>
      <c r="F107" s="78"/>
    </row>
    <row r="108" spans="1:6" x14ac:dyDescent="0.35">
      <c r="B108" s="26" t="s">
        <v>190</v>
      </c>
      <c r="C108" s="62"/>
      <c r="F108" s="78"/>
    </row>
    <row r="109" spans="1:6" x14ac:dyDescent="0.35">
      <c r="B109" s="38" t="s">
        <v>191</v>
      </c>
      <c r="C109" s="62"/>
      <c r="F109" s="79"/>
    </row>
    <row r="111" spans="1:6" ht="32.5" customHeight="1" x14ac:dyDescent="0.35">
      <c r="A111" s="35">
        <v>16</v>
      </c>
      <c r="B111" s="29" t="s">
        <v>185</v>
      </c>
      <c r="D111" s="61" t="s">
        <v>10</v>
      </c>
      <c r="E111" s="71" t="str">
        <f>VLOOKUP(D111,'Response Validation'!B40:C41, 2,FALSE)</f>
        <v>Do not proceed before taking steps for adequate testing prior to deployment</v>
      </c>
      <c r="F111" s="77" t="s">
        <v>229</v>
      </c>
    </row>
    <row r="112" spans="1:6" ht="29" x14ac:dyDescent="0.35">
      <c r="B112" s="31" t="s">
        <v>180</v>
      </c>
      <c r="C112" s="62"/>
      <c r="E112" s="65"/>
      <c r="F112" s="78"/>
    </row>
    <row r="113" spans="1:6" ht="43.5" x14ac:dyDescent="0.35">
      <c r="B113" s="31" t="s">
        <v>181</v>
      </c>
      <c r="C113" s="62"/>
      <c r="E113" s="65"/>
      <c r="F113" s="78"/>
    </row>
    <row r="114" spans="1:6" x14ac:dyDescent="0.35">
      <c r="B114" s="31" t="s">
        <v>182</v>
      </c>
      <c r="C114" s="62"/>
      <c r="E114" s="65"/>
      <c r="F114" s="78"/>
    </row>
    <row r="115" spans="1:6" x14ac:dyDescent="0.35">
      <c r="B115" s="31" t="s">
        <v>183</v>
      </c>
      <c r="C115" s="62"/>
      <c r="E115" s="65"/>
      <c r="F115" s="78"/>
    </row>
    <row r="116" spans="1:6" x14ac:dyDescent="0.35">
      <c r="B116" s="31" t="s">
        <v>184</v>
      </c>
      <c r="C116" s="62"/>
      <c r="F116" s="78"/>
    </row>
    <row r="117" spans="1:6" x14ac:dyDescent="0.35">
      <c r="B117" s="38" t="s">
        <v>191</v>
      </c>
      <c r="C117" s="62"/>
      <c r="F117" s="78"/>
    </row>
    <row r="118" spans="1:6" x14ac:dyDescent="0.35">
      <c r="F118" s="78"/>
    </row>
    <row r="119" spans="1:6" ht="43.5" x14ac:dyDescent="0.35">
      <c r="A119" s="35">
        <v>17</v>
      </c>
      <c r="B119" s="29" t="s">
        <v>67</v>
      </c>
      <c r="D119" s="61" t="s">
        <v>9</v>
      </c>
      <c r="E119" s="71" t="str">
        <f>VLOOKUP(D119,'Response Validation'!B40:C41, 2,FALSE)</f>
        <v>May proceed with AI</v>
      </c>
      <c r="F119" s="79"/>
    </row>
    <row r="121" spans="1:6" ht="72.5" x14ac:dyDescent="0.35">
      <c r="A121" s="35">
        <v>18</v>
      </c>
      <c r="B121" s="29" t="s">
        <v>167</v>
      </c>
      <c r="D121" s="61" t="s">
        <v>166</v>
      </c>
      <c r="E121" s="71" t="str">
        <f>VLOOKUP(D121,'Response Validation'!B43:C47, 2,FALSE)</f>
        <v>May proceed with AI - ensure clear obligations in contract</v>
      </c>
      <c r="F121" s="43" t="s">
        <v>231</v>
      </c>
    </row>
    <row r="122" spans="1:6" x14ac:dyDescent="0.35">
      <c r="B122" s="26"/>
    </row>
    <row r="123" spans="1:6" ht="18.5" x14ac:dyDescent="0.35">
      <c r="A123" s="34" t="s">
        <v>175</v>
      </c>
      <c r="B123" s="28" t="s">
        <v>77</v>
      </c>
    </row>
    <row r="125" spans="1:6" ht="43.5" x14ac:dyDescent="0.35">
      <c r="A125" s="35">
        <v>19</v>
      </c>
      <c r="B125" s="29" t="s">
        <v>177</v>
      </c>
      <c r="D125" s="61" t="s">
        <v>62</v>
      </c>
      <c r="E125" s="71" t="str">
        <f>VLOOKUP(D125,'Response Validation'!B49:C52, 2,FALSE)</f>
        <v>Do not proceed before implementing appropriate safeguards</v>
      </c>
      <c r="F125" s="77" t="s">
        <v>230</v>
      </c>
    </row>
    <row r="126" spans="1:6" x14ac:dyDescent="0.35">
      <c r="B126" s="26" t="s">
        <v>163</v>
      </c>
      <c r="C126" s="61" t="s">
        <v>9</v>
      </c>
      <c r="F126" s="78"/>
    </row>
    <row r="127" spans="1:6" x14ac:dyDescent="0.35">
      <c r="B127" s="26" t="s">
        <v>164</v>
      </c>
      <c r="C127" s="61" t="s">
        <v>9</v>
      </c>
      <c r="F127" s="78"/>
    </row>
    <row r="128" spans="1:6" x14ac:dyDescent="0.35">
      <c r="B128" s="25" t="s">
        <v>101</v>
      </c>
      <c r="C128" s="61" t="s">
        <v>9</v>
      </c>
      <c r="F128" s="78"/>
    </row>
    <row r="129" spans="1:6" ht="29" x14ac:dyDescent="0.35">
      <c r="B129" s="31" t="s">
        <v>76</v>
      </c>
      <c r="C129" s="61"/>
      <c r="F129" s="78"/>
    </row>
    <row r="130" spans="1:6" ht="43.5" x14ac:dyDescent="0.35">
      <c r="B130" s="31" t="s">
        <v>71</v>
      </c>
      <c r="C130" s="61"/>
      <c r="F130" s="78"/>
    </row>
    <row r="131" spans="1:6" x14ac:dyDescent="0.35">
      <c r="B131" s="31" t="s">
        <v>59</v>
      </c>
      <c r="C131" s="61"/>
      <c r="F131" s="78"/>
    </row>
    <row r="132" spans="1:6" ht="43.5" x14ac:dyDescent="0.35">
      <c r="B132" s="31" t="s">
        <v>104</v>
      </c>
      <c r="C132" s="61"/>
      <c r="F132" s="78"/>
    </row>
    <row r="133" spans="1:6" ht="43.5" x14ac:dyDescent="0.35">
      <c r="B133" s="31" t="s">
        <v>70</v>
      </c>
      <c r="C133" s="61"/>
      <c r="F133" s="78"/>
    </row>
    <row r="134" spans="1:6" ht="43.5" x14ac:dyDescent="0.35">
      <c r="B134" s="25" t="s">
        <v>58</v>
      </c>
      <c r="C134" s="61"/>
      <c r="F134" s="78"/>
    </row>
    <row r="135" spans="1:6" ht="29" x14ac:dyDescent="0.35">
      <c r="B135" s="31" t="s">
        <v>102</v>
      </c>
      <c r="C135" s="61"/>
      <c r="F135" s="78"/>
    </row>
    <row r="136" spans="1:6" ht="29" x14ac:dyDescent="0.35">
      <c r="B136" s="31" t="s">
        <v>103</v>
      </c>
      <c r="C136" s="61"/>
      <c r="F136" s="78"/>
    </row>
    <row r="137" spans="1:6" x14ac:dyDescent="0.35">
      <c r="B137" s="26" t="s">
        <v>60</v>
      </c>
      <c r="C137" s="62"/>
      <c r="F137" s="79"/>
    </row>
    <row r="139" spans="1:6" ht="43.5" x14ac:dyDescent="0.35">
      <c r="A139" s="35">
        <v>20</v>
      </c>
      <c r="B139" s="29" t="s">
        <v>78</v>
      </c>
      <c r="D139" s="61" t="s">
        <v>79</v>
      </c>
      <c r="E139" s="71" t="str">
        <f>VLOOKUP(D139,'Response Validation'!B54:C55, 2,FALSE)</f>
        <v>May proceed with AI</v>
      </c>
      <c r="F139" s="77" t="s">
        <v>232</v>
      </c>
    </row>
    <row r="140" spans="1:6" ht="43.5" x14ac:dyDescent="0.35">
      <c r="B140" s="25" t="s">
        <v>74</v>
      </c>
      <c r="C140" s="61"/>
      <c r="F140" s="78"/>
    </row>
    <row r="141" spans="1:6" ht="29" x14ac:dyDescent="0.35">
      <c r="B141" s="25" t="s">
        <v>72</v>
      </c>
      <c r="C141" s="61"/>
      <c r="F141" s="78"/>
    </row>
    <row r="142" spans="1:6" ht="29" x14ac:dyDescent="0.35">
      <c r="B142" s="25" t="s">
        <v>73</v>
      </c>
      <c r="C142" s="61"/>
      <c r="F142" s="78"/>
    </row>
    <row r="143" spans="1:6" x14ac:dyDescent="0.35">
      <c r="B143" s="26" t="s">
        <v>75</v>
      </c>
      <c r="C143" s="62"/>
      <c r="F143" s="79"/>
    </row>
    <row r="144" spans="1:6" x14ac:dyDescent="0.35">
      <c r="D144" s="26"/>
    </row>
    <row r="145" spans="4:4" x14ac:dyDescent="0.35">
      <c r="D145" s="26"/>
    </row>
    <row r="146" spans="4:4" x14ac:dyDescent="0.35">
      <c r="D146" s="26"/>
    </row>
    <row r="148" spans="4:4" x14ac:dyDescent="0.35">
      <c r="D148" s="26"/>
    </row>
  </sheetData>
  <mergeCells count="10">
    <mergeCell ref="F3:F14"/>
    <mergeCell ref="F27:F38"/>
    <mergeCell ref="F16:F25"/>
    <mergeCell ref="F40:F53"/>
    <mergeCell ref="F139:F143"/>
    <mergeCell ref="F74:F84"/>
    <mergeCell ref="F86:F97"/>
    <mergeCell ref="F125:F137"/>
    <mergeCell ref="F103:F109"/>
    <mergeCell ref="F111:F119"/>
  </mergeCells>
  <pageMargins left="0.7" right="0.7" top="0.75" bottom="0.75" header="0.3" footer="0.3"/>
  <extLst>
    <ext xmlns:x14="http://schemas.microsoft.com/office/spreadsheetml/2009/9/main" uri="{CCE6A557-97BC-4b89-ADB6-D9C93CAAB3DF}">
      <x14:dataValidations xmlns:xm="http://schemas.microsoft.com/office/excel/2006/main" count="16">
        <x14:dataValidation type="list" allowBlank="1" showInputMessage="1" showErrorMessage="1" xr:uid="{7475457C-2667-470D-AB98-791CA1A9D636}">
          <x14:formula1>
            <xm:f>'Response Validation'!$B$27:$B$29</xm:f>
          </x14:formula1>
          <xm:sqref>D67</xm:sqref>
        </x14:dataValidation>
        <x14:dataValidation type="list" allowBlank="1" showInputMessage="1" showErrorMessage="1" xr:uid="{AB4C2D2F-D41F-4FA2-AB19-6810640839AE}">
          <x14:formula1>
            <xm:f>'Response Validation'!$B$54:$B$55</xm:f>
          </x14:formula1>
          <xm:sqref>D139</xm:sqref>
        </x14:dataValidation>
        <x14:dataValidation type="list" allowBlank="1" showInputMessage="1" showErrorMessage="1" xr:uid="{40CA963C-82B7-4652-9CD2-A8F79D5766A4}">
          <x14:formula1>
            <xm:f>'Response Validation'!$B$43:$B$47</xm:f>
          </x14:formula1>
          <xm:sqref>D121</xm:sqref>
        </x14:dataValidation>
        <x14:dataValidation type="list" allowBlank="1" showInputMessage="1" showErrorMessage="1" xr:uid="{8BA6089A-8E35-496C-A156-85A78AA5D529}">
          <x14:formula1>
            <xm:f>'Response Validation'!$B$12:$B$13</xm:f>
          </x14:formula1>
          <xm:sqref>D27</xm:sqref>
        </x14:dataValidation>
        <x14:dataValidation type="list" allowBlank="1" showInputMessage="1" showErrorMessage="1" xr:uid="{14AC116C-0DC0-4FFA-8000-D811943E6097}">
          <x14:formula1>
            <xm:f>'Response Validation'!#REF!</xm:f>
          </x14:formula1>
          <xm:sqref>C55</xm:sqref>
        </x14:dataValidation>
        <x14:dataValidation type="list" allowBlank="1" showInputMessage="1" showErrorMessage="1" xr:uid="{89353ECA-E3DA-4E0D-A995-3DF5AC99615E}">
          <x14:formula1>
            <xm:f>'Response Validation'!$B$3:$B$10</xm:f>
          </x14:formula1>
          <xm:sqref>D16</xm:sqref>
        </x14:dataValidation>
        <x14:dataValidation type="list" allowBlank="1" showInputMessage="1" showErrorMessage="1" xr:uid="{4397153A-4D90-41A8-A910-E8F74946D300}">
          <x14:formula1>
            <xm:f>'Response Validation'!$I$2:$I$3</xm:f>
          </x14:formula1>
          <xm:sqref>C4:C13 C17:C24 C28:C36 C38 C41:C51 C53 C87:C96 C126:C136 C140:C142 C75:C83</xm:sqref>
        </x14:dataValidation>
        <x14:dataValidation type="list" allowBlank="1" showInputMessage="1" showErrorMessage="1" xr:uid="{3792D049-F63B-4446-B960-B8D4946460FA}">
          <x14:formula1>
            <xm:f>'Response Validation'!$B$49:$B$52</xm:f>
          </x14:formula1>
          <xm:sqref>D125</xm:sqref>
        </x14:dataValidation>
        <x14:dataValidation type="list" allowBlank="1" showInputMessage="1" showErrorMessage="1" xr:uid="{760424C6-5F57-439B-B6F4-DA7CA3845733}">
          <x14:formula1>
            <xm:f>'Response Validation'!$B$15:$B$16</xm:f>
          </x14:formula1>
          <xm:sqref>D59</xm:sqref>
        </x14:dataValidation>
        <x14:dataValidation type="list" allowBlank="1" showInputMessage="1" showErrorMessage="1" xr:uid="{34500C89-F330-4657-BD2A-4FC42FEA5B27}">
          <x14:formula1>
            <xm:f>'Response Validation'!$B$31:$B$32</xm:f>
          </x14:formula1>
          <xm:sqref>D71</xm:sqref>
        </x14:dataValidation>
        <x14:dataValidation type="list" allowBlank="1" showInputMessage="1" showErrorMessage="1" xr:uid="{08DCB132-43C0-47A3-A0DF-748D6372CCDE}">
          <x14:formula1>
            <xm:f>'Response Validation'!$B$34:$B$35</xm:f>
          </x14:formula1>
          <xm:sqref>D74</xm:sqref>
        </x14:dataValidation>
        <x14:dataValidation type="list" allowBlank="1" showInputMessage="1" showErrorMessage="1" xr:uid="{BEAD28DF-AF3C-4795-B0F7-4FCF7EA296B4}">
          <x14:formula1>
            <xm:f>'Response Validation'!$B$37:$B$38</xm:f>
          </x14:formula1>
          <xm:sqref>D86</xm:sqref>
        </x14:dataValidation>
        <x14:dataValidation type="list" allowBlank="1" showInputMessage="1" showErrorMessage="1" xr:uid="{B5D2E366-74FD-4472-BD58-CC15C74B5B5F}">
          <x14:formula1>
            <xm:f>'Response Validation'!$B$40:$B$41</xm:f>
          </x14:formula1>
          <xm:sqref>D101 D103 D111 D119</xm:sqref>
        </x14:dataValidation>
        <x14:dataValidation type="list" allowBlank="1" showInputMessage="1" showErrorMessage="1" xr:uid="{49F7CBD5-2E6B-4C55-AF8F-4494EBDBB67A}">
          <x14:formula1>
            <xm:f>'Response Validation'!$B$18:$B$19</xm:f>
          </x14:formula1>
          <xm:sqref>D61</xm:sqref>
        </x14:dataValidation>
        <x14:dataValidation type="list" allowBlank="1" showInputMessage="1" showErrorMessage="1" xr:uid="{D7697257-93B5-427E-9AF8-1029EA5F7327}">
          <x14:formula1>
            <xm:f>'Response Validation'!$B$21:$B$22</xm:f>
          </x14:formula1>
          <xm:sqref>D63</xm:sqref>
        </x14:dataValidation>
        <x14:dataValidation type="list" allowBlank="1" showInputMessage="1" showErrorMessage="1" xr:uid="{D71AE2CD-179D-4924-9187-B19A7B17A96D}">
          <x14:formula1>
            <xm:f>'Response Validation'!$B$24:$B$25</xm:f>
          </x14:formula1>
          <xm:sqref>D65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D1063-93CD-4CB2-824D-3179A69525BF}">
  <sheetPr>
    <tabColor theme="3" tint="0.249977111117893"/>
  </sheetPr>
  <dimension ref="A2:O41"/>
  <sheetViews>
    <sheetView zoomScale="95" zoomScaleNormal="95" workbookViewId="0">
      <selection activeCell="C28" sqref="C28"/>
    </sheetView>
  </sheetViews>
  <sheetFormatPr defaultRowHeight="14.5" x14ac:dyDescent="0.35"/>
  <cols>
    <col min="1" max="1" width="18.36328125" style="3" customWidth="1"/>
    <col min="2" max="2" width="10.1796875" style="17" customWidth="1"/>
    <col min="3" max="3" width="49.08984375" style="18" customWidth="1"/>
    <col min="4" max="4" width="5.1796875" customWidth="1"/>
    <col min="5" max="5" width="4.36328125" customWidth="1"/>
    <col min="6" max="6" width="31.08984375" customWidth="1"/>
    <col min="7" max="7" width="14.08984375" customWidth="1"/>
    <col min="8" max="8" width="14" customWidth="1"/>
    <col min="9" max="9" width="14.08984375" customWidth="1"/>
    <col min="10" max="10" width="22.08984375" customWidth="1"/>
    <col min="12" max="12" width="4.7265625" customWidth="1"/>
    <col min="13" max="13" width="3.90625" customWidth="1"/>
    <col min="14" max="14" width="3.54296875" customWidth="1"/>
    <col min="15" max="15" width="3.453125" customWidth="1"/>
  </cols>
  <sheetData>
    <row r="2" spans="1:15" x14ac:dyDescent="0.35">
      <c r="A2" s="83" t="s">
        <v>8</v>
      </c>
      <c r="B2" s="83"/>
      <c r="C2" s="84"/>
    </row>
    <row r="3" spans="1:15" x14ac:dyDescent="0.35">
      <c r="A3" s="40" t="s">
        <v>1</v>
      </c>
      <c r="B3" s="9" t="s">
        <v>11</v>
      </c>
      <c r="C3" s="14" t="s">
        <v>130</v>
      </c>
      <c r="F3" s="94" t="s">
        <v>111</v>
      </c>
      <c r="G3" s="95"/>
      <c r="I3" s="58"/>
      <c r="J3" s="58"/>
      <c r="K3" s="58"/>
      <c r="L3" s="58"/>
      <c r="M3" s="58"/>
      <c r="N3" s="58"/>
    </row>
    <row r="4" spans="1:15" x14ac:dyDescent="0.35">
      <c r="A4" s="90" t="s">
        <v>197</v>
      </c>
      <c r="B4" s="4">
        <v>1</v>
      </c>
      <c r="C4" s="41" t="s">
        <v>198</v>
      </c>
      <c r="F4" s="11" t="s">
        <v>66</v>
      </c>
      <c r="G4" s="52">
        <f>COUNTIF(C4:C23, "*May*")</f>
        <v>10</v>
      </c>
      <c r="I4" s="44"/>
      <c r="J4" s="44"/>
      <c r="K4" s="44"/>
      <c r="L4" s="44"/>
      <c r="M4" s="44"/>
      <c r="N4" s="44"/>
    </row>
    <row r="5" spans="1:15" x14ac:dyDescent="0.35">
      <c r="A5" s="91"/>
      <c r="B5" s="4">
        <v>2</v>
      </c>
      <c r="C5" s="56" t="str">
        <f>'Risk &amp; Safeguard Qs'!E16</f>
        <v>Low risk</v>
      </c>
      <c r="F5" s="11" t="s">
        <v>33</v>
      </c>
      <c r="G5" s="52">
        <f>COUNTIF(C4:C23, "*Do not*")</f>
        <v>3</v>
      </c>
      <c r="I5" s="44"/>
      <c r="J5" s="44"/>
      <c r="K5" s="44"/>
      <c r="L5" s="44"/>
      <c r="M5" s="44"/>
      <c r="N5" s="44"/>
    </row>
    <row r="6" spans="1:15" x14ac:dyDescent="0.35">
      <c r="A6" s="91"/>
      <c r="B6" s="4">
        <v>3</v>
      </c>
      <c r="C6" s="13" t="str">
        <f>'Risk &amp; Safeguard Qs'!E27</f>
        <v>May proceed with AI</v>
      </c>
      <c r="F6" s="11" t="s">
        <v>213</v>
      </c>
      <c r="G6" s="53">
        <f>COUNTIF(C5:C24, "*designated*")</f>
        <v>2</v>
      </c>
      <c r="I6" s="44"/>
      <c r="J6" s="44"/>
      <c r="K6" s="44"/>
      <c r="L6" s="44"/>
      <c r="M6" s="44"/>
      <c r="N6" s="44"/>
    </row>
    <row r="7" spans="1:15" x14ac:dyDescent="0.35">
      <c r="A7" s="91"/>
      <c r="B7" s="4">
        <v>4</v>
      </c>
      <c r="C7" s="41" t="s">
        <v>198</v>
      </c>
      <c r="F7" s="11" t="s">
        <v>212</v>
      </c>
      <c r="G7" s="53">
        <f>COUNTIF(C4:C23, "*strategies*")+COUNTIF(C4:C23, "*steps*")</f>
        <v>2</v>
      </c>
      <c r="I7" s="44"/>
      <c r="J7" s="44"/>
      <c r="K7" s="44"/>
      <c r="L7" s="44"/>
      <c r="M7" s="44"/>
      <c r="N7" s="44"/>
    </row>
    <row r="8" spans="1:15" x14ac:dyDescent="0.35">
      <c r="A8" s="92"/>
      <c r="B8" s="4">
        <v>5</v>
      </c>
      <c r="C8" s="41" t="s">
        <v>198</v>
      </c>
    </row>
    <row r="9" spans="1:15" x14ac:dyDescent="0.35">
      <c r="A9" s="90" t="s">
        <v>202</v>
      </c>
      <c r="B9" s="4">
        <v>6</v>
      </c>
      <c r="C9" s="13" t="str">
        <f>'Risk &amp; Safeguard Qs'!E59</f>
        <v>May proceed with AI</v>
      </c>
      <c r="F9" s="111" t="s">
        <v>241</v>
      </c>
      <c r="G9" s="111"/>
      <c r="H9" s="111"/>
      <c r="I9" s="58"/>
      <c r="J9" s="58"/>
      <c r="K9" s="58"/>
    </row>
    <row r="10" spans="1:15" ht="14.5" customHeight="1" x14ac:dyDescent="0.35">
      <c r="A10" s="91"/>
      <c r="B10" s="4">
        <v>7</v>
      </c>
      <c r="C10" s="13" t="str">
        <f>'Risk &amp; Safeguard Qs'!E61</f>
        <v>May proceed with AI</v>
      </c>
      <c r="F10" s="112" t="s">
        <v>250</v>
      </c>
      <c r="G10" s="112"/>
      <c r="H10" s="112"/>
      <c r="I10" s="44"/>
      <c r="J10" s="44"/>
      <c r="K10" s="44"/>
    </row>
    <row r="11" spans="1:15" x14ac:dyDescent="0.35">
      <c r="A11" s="91"/>
      <c r="B11" s="4">
        <v>8</v>
      </c>
      <c r="C11" s="13" t="str">
        <f>'Risk &amp; Safeguard Qs'!E63</f>
        <v>May proceed with AI</v>
      </c>
      <c r="F11" s="112"/>
      <c r="G11" s="112"/>
      <c r="H11" s="112"/>
      <c r="I11" s="44"/>
      <c r="J11" s="44"/>
      <c r="K11" s="44"/>
    </row>
    <row r="12" spans="1:15" x14ac:dyDescent="0.35">
      <c r="A12" s="91"/>
      <c r="B12" s="4">
        <v>9</v>
      </c>
      <c r="C12" s="13" t="str">
        <f>'Risk &amp; Safeguard Qs'!E65</f>
        <v>May proceed with AI</v>
      </c>
      <c r="F12" s="112"/>
      <c r="G12" s="112"/>
      <c r="H12" s="112"/>
      <c r="I12" s="44"/>
      <c r="J12" s="44"/>
      <c r="K12" s="44"/>
    </row>
    <row r="13" spans="1:15" x14ac:dyDescent="0.35">
      <c r="A13" s="92"/>
      <c r="B13" s="4">
        <v>10</v>
      </c>
      <c r="C13" s="13" t="str">
        <f>'Risk &amp; Safeguard Qs'!E67</f>
        <v>This requirement must be communicated to the developer</v>
      </c>
    </row>
    <row r="14" spans="1:15" ht="43.5" x14ac:dyDescent="0.35">
      <c r="A14" s="88" t="s">
        <v>14</v>
      </c>
      <c r="B14" s="4">
        <v>11</v>
      </c>
      <c r="C14" s="13" t="str">
        <f>'Risk &amp; Safeguard Qs'!E71</f>
        <v>Specified case types should either be designated as &gt; High risk requiring more robust safeguards or &gt; High risk recommending prohibition</v>
      </c>
      <c r="E14" s="1"/>
      <c r="F14" s="15" t="s">
        <v>108</v>
      </c>
      <c r="G14" s="105" t="str">
        <f>VLOOKUP('Response Validation'!O10,'Response Validation'!N3:O6,2,FALSE)</f>
        <v>Medium risk</v>
      </c>
      <c r="H14" s="106"/>
      <c r="I14" s="106"/>
      <c r="J14" s="106"/>
      <c r="K14" s="106"/>
      <c r="L14" s="106"/>
      <c r="M14" s="106"/>
      <c r="N14" s="106"/>
      <c r="O14" s="107"/>
    </row>
    <row r="15" spans="1:15" ht="43.5" x14ac:dyDescent="0.35">
      <c r="A15" s="93"/>
      <c r="B15" s="4">
        <v>12</v>
      </c>
      <c r="C15" s="13" t="str">
        <f>'Risk &amp; Safeguard Qs'!E74</f>
        <v>Specified proceedings or hearing types should either be designated as &gt; High risk requiring more robust safeguards or &gt; High risk recommending prohibition</v>
      </c>
      <c r="E15" s="99" t="s">
        <v>120</v>
      </c>
      <c r="F15" s="19" t="s">
        <v>109</v>
      </c>
      <c r="G15" s="96" t="s">
        <v>233</v>
      </c>
      <c r="H15" s="97"/>
      <c r="I15" s="97"/>
      <c r="J15" s="97"/>
      <c r="K15" s="97"/>
      <c r="L15" s="97"/>
      <c r="M15" s="97"/>
      <c r="N15" s="97"/>
      <c r="O15" s="98"/>
    </row>
    <row r="16" spans="1:15" x14ac:dyDescent="0.35">
      <c r="A16" s="89"/>
      <c r="B16" s="4">
        <v>13</v>
      </c>
      <c r="C16" s="13" t="str">
        <f>'Risk &amp; Safeguard Qs'!E86</f>
        <v>May proceed with AI with adequate safeguards</v>
      </c>
      <c r="E16" s="99"/>
      <c r="F16" s="19" t="s">
        <v>31</v>
      </c>
      <c r="G16" s="100" t="s">
        <v>123</v>
      </c>
      <c r="H16" s="100"/>
      <c r="I16" s="100"/>
      <c r="J16" s="100"/>
      <c r="K16" s="100"/>
      <c r="L16" s="100"/>
      <c r="M16" s="100"/>
      <c r="N16" s="100"/>
      <c r="O16" s="100"/>
    </row>
    <row r="17" spans="1:15" x14ac:dyDescent="0.35">
      <c r="A17" s="88" t="s">
        <v>15</v>
      </c>
      <c r="B17" s="4">
        <v>14</v>
      </c>
      <c r="C17" s="13" t="str">
        <f>'Risk &amp; Safeguard Qs'!E101</f>
        <v>May proceed with AI</v>
      </c>
      <c r="E17" s="99"/>
      <c r="F17" s="19" t="s">
        <v>32</v>
      </c>
      <c r="G17" s="100" t="s">
        <v>123</v>
      </c>
      <c r="H17" s="100"/>
      <c r="I17" s="100"/>
      <c r="J17" s="100"/>
      <c r="K17" s="100"/>
      <c r="L17" s="100"/>
      <c r="M17" s="100"/>
      <c r="N17" s="100"/>
      <c r="O17" s="100"/>
    </row>
    <row r="18" spans="1:15" ht="29" x14ac:dyDescent="0.35">
      <c r="A18" s="93"/>
      <c r="B18" s="4">
        <v>15</v>
      </c>
      <c r="C18" s="13" t="str">
        <f>'Risk &amp; Safeguard Qs'!E103</f>
        <v>Do not proceed before taking steps for adequate testing prior to deployment</v>
      </c>
      <c r="E18" s="99"/>
      <c r="F18" s="19" t="s">
        <v>110</v>
      </c>
      <c r="G18" s="100" t="s">
        <v>122</v>
      </c>
      <c r="H18" s="100"/>
      <c r="I18" s="100"/>
      <c r="J18" s="100"/>
      <c r="K18" s="100"/>
      <c r="L18" s="100"/>
      <c r="M18" s="100"/>
      <c r="N18" s="100"/>
      <c r="O18" s="100"/>
    </row>
    <row r="19" spans="1:15" ht="29" x14ac:dyDescent="0.35">
      <c r="A19" s="93"/>
      <c r="B19" s="4">
        <v>16</v>
      </c>
      <c r="C19" s="13" t="str">
        <f>'Risk &amp; Safeguard Qs'!E111</f>
        <v>Do not proceed before taking steps for adequate testing prior to deployment</v>
      </c>
      <c r="E19" s="22"/>
      <c r="F19" s="12"/>
      <c r="G19" s="23"/>
      <c r="H19" s="23"/>
      <c r="I19" s="23"/>
      <c r="J19" s="23"/>
      <c r="K19" s="23"/>
      <c r="L19" s="23"/>
      <c r="M19" s="23"/>
      <c r="N19" s="23"/>
    </row>
    <row r="20" spans="1:15" ht="14.5" customHeight="1" x14ac:dyDescent="0.35">
      <c r="A20" s="93"/>
      <c r="B20" s="4">
        <v>17</v>
      </c>
      <c r="C20" s="13" t="str">
        <f>'Risk &amp; Safeguard Qs'!E119</f>
        <v>May proceed with AI</v>
      </c>
      <c r="F20" s="101" t="s">
        <v>204</v>
      </c>
      <c r="G20" s="102"/>
      <c r="H20" s="102"/>
      <c r="I20" s="102"/>
      <c r="J20" s="102"/>
    </row>
    <row r="21" spans="1:15" x14ac:dyDescent="0.35">
      <c r="A21" s="89"/>
      <c r="B21" s="4">
        <v>18</v>
      </c>
      <c r="C21" s="13" t="str">
        <f>'Risk &amp; Safeguard Qs'!E121</f>
        <v>May proceed with AI - ensure clear obligations in contract</v>
      </c>
      <c r="F21" s="85"/>
      <c r="G21" s="86"/>
      <c r="H21" s="86"/>
      <c r="I21" s="87"/>
      <c r="J21" s="36"/>
    </row>
    <row r="22" spans="1:15" ht="29" x14ac:dyDescent="0.35">
      <c r="A22" s="88" t="s">
        <v>77</v>
      </c>
      <c r="B22" s="4">
        <v>19</v>
      </c>
      <c r="C22" s="13" t="str">
        <f>'Risk &amp; Safeguard Qs'!E125</f>
        <v>Do not proceed before implementing appropriate safeguards</v>
      </c>
      <c r="F22" s="20"/>
      <c r="O22" s="16"/>
    </row>
    <row r="23" spans="1:15" x14ac:dyDescent="0.35">
      <c r="A23" s="89"/>
      <c r="B23" s="4">
        <v>20</v>
      </c>
      <c r="C23" s="13" t="str">
        <f>'Risk &amp; Safeguard Qs'!E139</f>
        <v>May proceed with AI</v>
      </c>
      <c r="F23" s="103" t="s">
        <v>127</v>
      </c>
      <c r="G23" s="104"/>
      <c r="H23" s="104"/>
      <c r="I23" s="104"/>
      <c r="J23" s="104"/>
    </row>
    <row r="24" spans="1:15" x14ac:dyDescent="0.35">
      <c r="F24" s="108"/>
      <c r="G24" s="109"/>
      <c r="H24" s="109"/>
      <c r="I24" s="110"/>
    </row>
    <row r="25" spans="1:15" x14ac:dyDescent="0.35">
      <c r="F25" s="12"/>
    </row>
    <row r="26" spans="1:15" x14ac:dyDescent="0.35">
      <c r="F26" s="5" t="s">
        <v>107</v>
      </c>
    </row>
    <row r="27" spans="1:15" x14ac:dyDescent="0.35">
      <c r="F27" s="5"/>
    </row>
    <row r="28" spans="1:15" x14ac:dyDescent="0.35">
      <c r="F28" s="1"/>
      <c r="G28" s="10" t="str">
        <f>F17</f>
        <v>High risk</v>
      </c>
      <c r="H28" s="10" t="str">
        <f>F16</f>
        <v>Medium risk</v>
      </c>
      <c r="I28" s="10" t="str">
        <f>F15</f>
        <v>Low-risk</v>
      </c>
    </row>
    <row r="29" spans="1:15" ht="29" x14ac:dyDescent="0.35">
      <c r="F29" s="24" t="s">
        <v>101</v>
      </c>
      <c r="G29" s="1" t="s">
        <v>9</v>
      </c>
      <c r="H29" s="1" t="s">
        <v>9</v>
      </c>
      <c r="I29" s="1" t="s">
        <v>10</v>
      </c>
    </row>
    <row r="30" spans="1:15" x14ac:dyDescent="0.35">
      <c r="F30" s="6" t="s">
        <v>69</v>
      </c>
      <c r="G30" s="1" t="s">
        <v>9</v>
      </c>
      <c r="H30" s="1" t="s">
        <v>9</v>
      </c>
      <c r="I30" s="1" t="s">
        <v>9</v>
      </c>
    </row>
    <row r="31" spans="1:15" ht="58" x14ac:dyDescent="0.35">
      <c r="F31" s="6" t="s">
        <v>70</v>
      </c>
      <c r="G31" s="1" t="s">
        <v>9</v>
      </c>
      <c r="H31" s="1" t="s">
        <v>9</v>
      </c>
      <c r="I31" s="1" t="s">
        <v>10</v>
      </c>
    </row>
    <row r="32" spans="1:15" ht="72.5" x14ac:dyDescent="0.35">
      <c r="F32" s="6" t="s">
        <v>71</v>
      </c>
      <c r="G32" s="1" t="s">
        <v>9</v>
      </c>
      <c r="H32" s="1" t="s">
        <v>9</v>
      </c>
      <c r="I32" s="1" t="s">
        <v>10</v>
      </c>
      <c r="M32" s="1"/>
    </row>
    <row r="33" spans="6:9" ht="29" x14ac:dyDescent="0.35">
      <c r="F33" s="6" t="s">
        <v>85</v>
      </c>
      <c r="G33" s="1" t="s">
        <v>9</v>
      </c>
      <c r="H33" s="1" t="s">
        <v>9</v>
      </c>
      <c r="I33" s="1" t="s">
        <v>9</v>
      </c>
    </row>
    <row r="34" spans="6:9" ht="43.5" x14ac:dyDescent="0.35">
      <c r="F34" s="6" t="s">
        <v>57</v>
      </c>
      <c r="G34" s="1" t="s">
        <v>9</v>
      </c>
      <c r="H34" s="1" t="s">
        <v>9</v>
      </c>
      <c r="I34" s="1" t="s">
        <v>10</v>
      </c>
    </row>
    <row r="35" spans="6:9" ht="43.5" x14ac:dyDescent="0.35">
      <c r="F35" s="6" t="s">
        <v>103</v>
      </c>
      <c r="G35" s="1" t="s">
        <v>9</v>
      </c>
      <c r="H35" s="1" t="s">
        <v>9</v>
      </c>
      <c r="I35" s="1" t="s">
        <v>9</v>
      </c>
    </row>
    <row r="36" spans="6:9" ht="58" x14ac:dyDescent="0.35">
      <c r="F36" s="6" t="s">
        <v>76</v>
      </c>
      <c r="G36" s="1" t="s">
        <v>9</v>
      </c>
      <c r="H36" s="1" t="s">
        <v>9</v>
      </c>
      <c r="I36" s="1" t="s">
        <v>9</v>
      </c>
    </row>
    <row r="37" spans="6:9" ht="29" x14ac:dyDescent="0.35">
      <c r="F37" s="6" t="s">
        <v>59</v>
      </c>
      <c r="G37" s="1" t="s">
        <v>9</v>
      </c>
      <c r="H37" s="1" t="s">
        <v>9</v>
      </c>
      <c r="I37" s="1" t="s">
        <v>10</v>
      </c>
    </row>
    <row r="38" spans="6:9" ht="58" x14ac:dyDescent="0.35">
      <c r="F38" s="6" t="s">
        <v>104</v>
      </c>
      <c r="G38" s="1" t="s">
        <v>9</v>
      </c>
      <c r="H38" s="1" t="s">
        <v>9</v>
      </c>
      <c r="I38" s="1" t="s">
        <v>9</v>
      </c>
    </row>
    <row r="39" spans="6:9" x14ac:dyDescent="0.35">
      <c r="F39" s="6" t="s">
        <v>121</v>
      </c>
      <c r="G39" s="1" t="s">
        <v>124</v>
      </c>
      <c r="H39" s="1" t="s">
        <v>124</v>
      </c>
      <c r="I39" s="1" t="s">
        <v>124</v>
      </c>
    </row>
    <row r="41" spans="6:9" x14ac:dyDescent="0.35">
      <c r="F41" s="21" t="s">
        <v>112</v>
      </c>
    </row>
  </sheetData>
  <mergeCells count="19">
    <mergeCell ref="F24:I24"/>
    <mergeCell ref="F9:H9"/>
    <mergeCell ref="F10:H12"/>
    <mergeCell ref="A2:C2"/>
    <mergeCell ref="F21:I21"/>
    <mergeCell ref="A22:A23"/>
    <mergeCell ref="A4:A8"/>
    <mergeCell ref="A9:A13"/>
    <mergeCell ref="A14:A16"/>
    <mergeCell ref="A17:A21"/>
    <mergeCell ref="F3:G3"/>
    <mergeCell ref="G15:O15"/>
    <mergeCell ref="E15:E18"/>
    <mergeCell ref="G16:O16"/>
    <mergeCell ref="F20:J20"/>
    <mergeCell ref="F23:J23"/>
    <mergeCell ref="G17:O17"/>
    <mergeCell ref="G18:O18"/>
    <mergeCell ref="G14:O14"/>
  </mergeCells>
  <conditionalFormatting sqref="G29:I39">
    <cfRule type="containsText" dxfId="2" priority="1" operator="containsText" text="as">
      <formula>NOT(ISERROR(SEARCH("as",G29)))</formula>
    </cfRule>
    <cfRule type="containsText" dxfId="1" priority="2" operator="containsText" text="N">
      <formula>NOT(ISERROR(SEARCH("N",G29)))</formula>
    </cfRule>
    <cfRule type="containsText" dxfId="0" priority="3" operator="containsText" text="Y">
      <formula>NOT(ISERROR(SEARCH("Y",G29)))</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D3A57-C6B6-40A2-81AF-DF8B4BE01795}">
  <dimension ref="A1:R58"/>
  <sheetViews>
    <sheetView zoomScale="120" zoomScaleNormal="120" workbookViewId="0">
      <selection activeCell="M9" sqref="M9"/>
    </sheetView>
  </sheetViews>
  <sheetFormatPr defaultRowHeight="14.5" x14ac:dyDescent="0.35"/>
  <cols>
    <col min="2" max="2" width="83.81640625" customWidth="1"/>
    <col min="3" max="3" width="26.7265625" customWidth="1"/>
    <col min="13" max="13" width="12.81640625" customWidth="1"/>
  </cols>
  <sheetData>
    <row r="1" spans="1:18" x14ac:dyDescent="0.35">
      <c r="A1" t="s">
        <v>12</v>
      </c>
    </row>
    <row r="2" spans="1:18" x14ac:dyDescent="0.35">
      <c r="B2" s="8" t="s">
        <v>6</v>
      </c>
      <c r="C2" s="8" t="s">
        <v>83</v>
      </c>
      <c r="I2" t="s">
        <v>9</v>
      </c>
      <c r="M2" s="5" t="s">
        <v>234</v>
      </c>
    </row>
    <row r="3" spans="1:18" x14ac:dyDescent="0.35">
      <c r="A3">
        <v>2</v>
      </c>
      <c r="B3" s="44" t="s">
        <v>147</v>
      </c>
      <c r="C3" t="s">
        <v>114</v>
      </c>
      <c r="I3" t="s">
        <v>10</v>
      </c>
      <c r="M3" t="s">
        <v>114</v>
      </c>
      <c r="N3">
        <v>3</v>
      </c>
      <c r="O3" t="s">
        <v>114</v>
      </c>
    </row>
    <row r="4" spans="1:18" x14ac:dyDescent="0.35">
      <c r="B4" s="44" t="s">
        <v>148</v>
      </c>
      <c r="C4" t="s">
        <v>32</v>
      </c>
      <c r="M4" t="s">
        <v>32</v>
      </c>
      <c r="N4">
        <v>2</v>
      </c>
      <c r="O4" t="s">
        <v>32</v>
      </c>
    </row>
    <row r="5" spans="1:18" x14ac:dyDescent="0.35">
      <c r="B5" s="44" t="s">
        <v>149</v>
      </c>
      <c r="C5" t="s">
        <v>32</v>
      </c>
      <c r="M5" t="s">
        <v>31</v>
      </c>
      <c r="N5">
        <v>1</v>
      </c>
      <c r="O5" t="s">
        <v>31</v>
      </c>
    </row>
    <row r="6" spans="1:18" x14ac:dyDescent="0.35">
      <c r="B6" s="44" t="s">
        <v>150</v>
      </c>
      <c r="C6" t="s">
        <v>31</v>
      </c>
      <c r="M6" t="s">
        <v>30</v>
      </c>
      <c r="N6">
        <v>0</v>
      </c>
      <c r="O6" t="s">
        <v>30</v>
      </c>
    </row>
    <row r="7" spans="1:18" x14ac:dyDescent="0.35">
      <c r="B7" s="44" t="s">
        <v>151</v>
      </c>
      <c r="C7" t="s">
        <v>31</v>
      </c>
    </row>
    <row r="8" spans="1:18" x14ac:dyDescent="0.35">
      <c r="B8" s="44" t="s">
        <v>155</v>
      </c>
      <c r="C8" t="s">
        <v>31</v>
      </c>
      <c r="M8" t="s">
        <v>238</v>
      </c>
      <c r="O8" t="str">
        <f>Summary!C5</f>
        <v>Low risk</v>
      </c>
      <c r="P8">
        <f>VLOOKUP(O8,'Response Validation'!M3:N6,2,FALSE)</f>
        <v>0</v>
      </c>
      <c r="R8" t="s">
        <v>242</v>
      </c>
    </row>
    <row r="9" spans="1:18" x14ac:dyDescent="0.35">
      <c r="B9" s="44" t="s">
        <v>152</v>
      </c>
      <c r="C9" t="s">
        <v>30</v>
      </c>
      <c r="M9" t="s">
        <v>239</v>
      </c>
      <c r="O9" t="str">
        <f>IF(Summary!G4=14,"Low risk", IF(Summary!G4&gt;=10,"Medium risk", "High risk"))</f>
        <v>Medium risk</v>
      </c>
      <c r="P9">
        <f>VLOOKUP(O9,'Response Validation'!M3:N6,2,FALSE)</f>
        <v>1</v>
      </c>
      <c r="R9" s="57" t="s">
        <v>235</v>
      </c>
    </row>
    <row r="10" spans="1:18" x14ac:dyDescent="0.35">
      <c r="B10" s="44" t="s">
        <v>153</v>
      </c>
      <c r="C10" t="s">
        <v>30</v>
      </c>
      <c r="M10" t="s">
        <v>240</v>
      </c>
      <c r="O10">
        <f>MAX(P8:P9)</f>
        <v>1</v>
      </c>
      <c r="R10" s="57" t="s">
        <v>236</v>
      </c>
    </row>
    <row r="11" spans="1:18" x14ac:dyDescent="0.35">
      <c r="R11" s="57" t="s">
        <v>237</v>
      </c>
    </row>
    <row r="12" spans="1:18" x14ac:dyDescent="0.35">
      <c r="A12">
        <v>3</v>
      </c>
      <c r="B12" t="s">
        <v>125</v>
      </c>
      <c r="C12" t="s">
        <v>66</v>
      </c>
    </row>
    <row r="13" spans="1:18" x14ac:dyDescent="0.35">
      <c r="B13" t="s">
        <v>126</v>
      </c>
      <c r="C13" t="s">
        <v>33</v>
      </c>
    </row>
    <row r="15" spans="1:18" x14ac:dyDescent="0.35">
      <c r="A15">
        <v>6</v>
      </c>
      <c r="B15" t="s">
        <v>9</v>
      </c>
      <c r="C15" t="s">
        <v>205</v>
      </c>
    </row>
    <row r="16" spans="1:18" x14ac:dyDescent="0.35">
      <c r="B16" t="s">
        <v>10</v>
      </c>
      <c r="C16" t="s">
        <v>66</v>
      </c>
    </row>
    <row r="18" spans="1:3" x14ac:dyDescent="0.35">
      <c r="A18">
        <v>7</v>
      </c>
      <c r="B18" t="s">
        <v>9</v>
      </c>
      <c r="C18" t="s">
        <v>206</v>
      </c>
    </row>
    <row r="19" spans="1:3" x14ac:dyDescent="0.35">
      <c r="B19" t="s">
        <v>10</v>
      </c>
      <c r="C19" t="s">
        <v>66</v>
      </c>
    </row>
    <row r="21" spans="1:3" x14ac:dyDescent="0.35">
      <c r="A21">
        <v>8</v>
      </c>
      <c r="B21" t="s">
        <v>9</v>
      </c>
      <c r="C21" t="s">
        <v>207</v>
      </c>
    </row>
    <row r="22" spans="1:3" x14ac:dyDescent="0.35">
      <c r="B22" t="s">
        <v>10</v>
      </c>
      <c r="C22" t="s">
        <v>66</v>
      </c>
    </row>
    <row r="24" spans="1:3" x14ac:dyDescent="0.35">
      <c r="A24">
        <v>9</v>
      </c>
      <c r="B24" t="s">
        <v>9</v>
      </c>
      <c r="C24" t="s">
        <v>208</v>
      </c>
    </row>
    <row r="25" spans="1:3" x14ac:dyDescent="0.35">
      <c r="B25" t="s">
        <v>10</v>
      </c>
      <c r="C25" t="s">
        <v>66</v>
      </c>
    </row>
    <row r="27" spans="1:3" x14ac:dyDescent="0.35">
      <c r="A27">
        <v>10</v>
      </c>
      <c r="B27" s="45" t="s">
        <v>44</v>
      </c>
      <c r="C27" s="51"/>
    </row>
    <row r="28" spans="1:3" x14ac:dyDescent="0.35">
      <c r="B28" s="45" t="s">
        <v>45</v>
      </c>
      <c r="C28" s="51"/>
    </row>
    <row r="29" spans="1:3" x14ac:dyDescent="0.35">
      <c r="B29" s="45" t="s">
        <v>46</v>
      </c>
      <c r="C29" s="51"/>
    </row>
    <row r="31" spans="1:3" x14ac:dyDescent="0.35">
      <c r="A31">
        <v>11</v>
      </c>
      <c r="B31" t="s">
        <v>9</v>
      </c>
      <c r="C31" t="s">
        <v>209</v>
      </c>
    </row>
    <row r="32" spans="1:3" x14ac:dyDescent="0.35">
      <c r="B32" t="s">
        <v>10</v>
      </c>
      <c r="C32" t="s">
        <v>129</v>
      </c>
    </row>
    <row r="34" spans="1:3" x14ac:dyDescent="0.35">
      <c r="A34">
        <v>12</v>
      </c>
      <c r="B34" t="s">
        <v>9</v>
      </c>
      <c r="C34" t="s">
        <v>210</v>
      </c>
    </row>
    <row r="35" spans="1:3" x14ac:dyDescent="0.35">
      <c r="B35" t="s">
        <v>10</v>
      </c>
      <c r="C35" t="s">
        <v>129</v>
      </c>
    </row>
    <row r="37" spans="1:3" x14ac:dyDescent="0.35">
      <c r="A37">
        <v>13</v>
      </c>
      <c r="B37" t="s">
        <v>9</v>
      </c>
      <c r="C37" t="s">
        <v>211</v>
      </c>
    </row>
    <row r="38" spans="1:3" x14ac:dyDescent="0.35">
      <c r="B38" t="s">
        <v>10</v>
      </c>
      <c r="C38" t="s">
        <v>129</v>
      </c>
    </row>
    <row r="39" spans="1:3" x14ac:dyDescent="0.35">
      <c r="B39" s="46"/>
    </row>
    <row r="40" spans="1:3" x14ac:dyDescent="0.35">
      <c r="A40" s="47" t="s">
        <v>201</v>
      </c>
      <c r="B40" s="12" t="s">
        <v>9</v>
      </c>
      <c r="C40" t="s">
        <v>66</v>
      </c>
    </row>
    <row r="41" spans="1:3" x14ac:dyDescent="0.35">
      <c r="B41" s="12" t="s">
        <v>10</v>
      </c>
      <c r="C41" t="s">
        <v>128</v>
      </c>
    </row>
    <row r="42" spans="1:3" x14ac:dyDescent="0.35">
      <c r="B42" s="48"/>
    </row>
    <row r="43" spans="1:3" x14ac:dyDescent="0.35">
      <c r="A43">
        <v>18</v>
      </c>
      <c r="B43" s="49" t="s">
        <v>168</v>
      </c>
      <c r="C43" t="s">
        <v>66</v>
      </c>
    </row>
    <row r="44" spans="1:3" x14ac:dyDescent="0.35">
      <c r="B44" s="49" t="s">
        <v>165</v>
      </c>
      <c r="C44" t="s">
        <v>66</v>
      </c>
    </row>
    <row r="45" spans="1:3" x14ac:dyDescent="0.35">
      <c r="B45" s="49" t="s">
        <v>166</v>
      </c>
      <c r="C45" t="s">
        <v>68</v>
      </c>
    </row>
    <row r="46" spans="1:3" x14ac:dyDescent="0.35">
      <c r="B46" s="49" t="s">
        <v>169</v>
      </c>
      <c r="C46" t="s">
        <v>68</v>
      </c>
    </row>
    <row r="47" spans="1:3" x14ac:dyDescent="0.35">
      <c r="B47" s="49" t="s">
        <v>170</v>
      </c>
      <c r="C47" t="s">
        <v>33</v>
      </c>
    </row>
    <row r="48" spans="1:3" x14ac:dyDescent="0.35">
      <c r="B48" s="45"/>
    </row>
    <row r="49" spans="1:3" x14ac:dyDescent="0.35">
      <c r="A49">
        <v>19</v>
      </c>
      <c r="B49" s="46" t="s">
        <v>61</v>
      </c>
      <c r="C49" t="s">
        <v>66</v>
      </c>
    </row>
    <row r="50" spans="1:3" x14ac:dyDescent="0.35">
      <c r="B50" s="46" t="s">
        <v>62</v>
      </c>
      <c r="C50" t="s">
        <v>118</v>
      </c>
    </row>
    <row r="51" spans="1:3" x14ac:dyDescent="0.35">
      <c r="B51" s="46" t="s">
        <v>63</v>
      </c>
      <c r="C51" t="s">
        <v>118</v>
      </c>
    </row>
    <row r="52" spans="1:3" x14ac:dyDescent="0.35">
      <c r="B52" s="12" t="s">
        <v>64</v>
      </c>
      <c r="C52" t="s">
        <v>118</v>
      </c>
    </row>
    <row r="53" spans="1:3" x14ac:dyDescent="0.35">
      <c r="B53" s="46"/>
    </row>
    <row r="54" spans="1:3" x14ac:dyDescent="0.35">
      <c r="A54">
        <v>20</v>
      </c>
      <c r="B54" s="46" t="s">
        <v>79</v>
      </c>
      <c r="C54" t="s">
        <v>66</v>
      </c>
    </row>
    <row r="55" spans="1:3" x14ac:dyDescent="0.35">
      <c r="B55" s="48" t="s">
        <v>80</v>
      </c>
      <c r="C55" t="s">
        <v>119</v>
      </c>
    </row>
    <row r="56" spans="1:3" x14ac:dyDescent="0.35">
      <c r="B56" s="48"/>
    </row>
    <row r="57" spans="1:3" x14ac:dyDescent="0.35">
      <c r="B57" s="48"/>
    </row>
    <row r="58" spans="1:3" x14ac:dyDescent="0.35">
      <c r="B58" s="48"/>
    </row>
  </sheetData>
  <sheetProtection algorithmName="SHA-512" hashValue="a8KLK1JiHPH6xaShd1OKQUYSmbwmOPcnD5j9jipr0KVwgTyY3vOQpDW9dxIGW4JDPj8McM+VD23d2rTSq6kNRw==" saltValue="LWc9EW1G7Z5lX46rp4GBM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Risk &amp; Safeguard Qs</vt:lpstr>
      <vt:lpstr>Summary</vt:lpstr>
      <vt:lpstr>Response Validation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MUTT, SMITA (PGT)</dc:creator>
  <cp:lastModifiedBy>MUTT, SMITA (PGT)</cp:lastModifiedBy>
  <dcterms:created xsi:type="dcterms:W3CDTF">2025-10-30T04:47:57Z</dcterms:created>
  <dcterms:modified xsi:type="dcterms:W3CDTF">2026-02-19T09:14:38Z</dcterms:modified>
</cp:coreProperties>
</file>