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mita\Downloads\"/>
    </mc:Choice>
  </mc:AlternateContent>
  <xr:revisionPtr revIDLastSave="0" documentId="13_ncr:1_{593FF39D-459B-4BCD-B002-D214032D8418}" xr6:coauthVersionLast="47" xr6:coauthVersionMax="47" xr10:uidLastSave="{00000000-0000-0000-0000-000000000000}"/>
  <bookViews>
    <workbookView xWindow="-110" yWindow="-110" windowWidth="19420" windowHeight="11500" xr2:uid="{FF1A095B-1BC8-4CB0-B266-1693C423F709}"/>
  </bookViews>
  <sheets>
    <sheet name="Instructions" sheetId="1" r:id="rId1"/>
    <sheet name="High Risk" sheetId="5" r:id="rId2"/>
    <sheet name="Summary (HR)" sheetId="4" r:id="rId3"/>
    <sheet name="Medium Risk" sheetId="7" r:id="rId4"/>
    <sheet name="Summary (MR)" sheetId="8" r:id="rId5"/>
    <sheet name="Response validation"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8" l="1"/>
  <c r="H26" i="8"/>
  <c r="H25" i="8"/>
  <c r="H23" i="8"/>
  <c r="H22" i="8"/>
  <c r="C42" i="8"/>
  <c r="C41" i="8"/>
  <c r="C40" i="8"/>
  <c r="H27" i="8" s="1"/>
  <c r="C39" i="8"/>
  <c r="C38" i="8"/>
  <c r="C37" i="8"/>
  <c r="C36" i="8"/>
  <c r="C35" i="8"/>
  <c r="C34" i="8"/>
  <c r="C33" i="8"/>
  <c r="C32" i="8"/>
  <c r="C29" i="8"/>
  <c r="C28" i="8"/>
  <c r="C27" i="8"/>
  <c r="C26" i="8"/>
  <c r="C25" i="8"/>
  <c r="C24" i="8"/>
  <c r="C23" i="8"/>
  <c r="C22" i="8"/>
  <c r="C21" i="8"/>
  <c r="C20" i="8"/>
  <c r="C17" i="8"/>
  <c r="C16" i="8"/>
  <c r="H14" i="8"/>
  <c r="C15" i="8"/>
  <c r="C14" i="8"/>
  <c r="C13" i="8"/>
  <c r="C12" i="8"/>
  <c r="C11" i="8"/>
  <c r="C8" i="8"/>
  <c r="C6" i="8"/>
  <c r="C5" i="8"/>
  <c r="H20" i="8" s="1"/>
  <c r="D30" i="1"/>
  <c r="E30" i="1"/>
  <c r="E153" i="7"/>
  <c r="E151" i="7"/>
  <c r="E149" i="7"/>
  <c r="E145" i="7"/>
  <c r="E140" i="7"/>
  <c r="E137" i="7"/>
  <c r="E133" i="7"/>
  <c r="E131" i="7"/>
  <c r="E129" i="7"/>
  <c r="E127" i="7"/>
  <c r="E123" i="7"/>
  <c r="E114" i="7"/>
  <c r="E110" i="7"/>
  <c r="E108" i="7"/>
  <c r="E105" i="7"/>
  <c r="E103" i="7"/>
  <c r="E101" i="7"/>
  <c r="E98" i="7"/>
  <c r="E92" i="7"/>
  <c r="E88" i="7"/>
  <c r="E84" i="7"/>
  <c r="E74" i="7"/>
  <c r="E65" i="7"/>
  <c r="E61" i="7"/>
  <c r="E58" i="7"/>
  <c r="E55" i="7"/>
  <c r="E52" i="7"/>
  <c r="E44" i="7"/>
  <c r="E22" i="7"/>
  <c r="E12" i="7"/>
  <c r="E9" i="7"/>
  <c r="H23" i="4"/>
  <c r="H22" i="4"/>
  <c r="H21" i="4"/>
  <c r="H20" i="4"/>
  <c r="H27" i="4"/>
  <c r="H26" i="4"/>
  <c r="H25" i="4"/>
  <c r="C61" i="4"/>
  <c r="C60" i="4"/>
  <c r="C59" i="4"/>
  <c r="C58" i="4"/>
  <c r="C57" i="4"/>
  <c r="C56" i="4"/>
  <c r="C55" i="4"/>
  <c r="C54" i="4"/>
  <c r="C53" i="4"/>
  <c r="C52" i="4"/>
  <c r="C51" i="4"/>
  <c r="C50" i="4"/>
  <c r="C49" i="4"/>
  <c r="C46" i="4"/>
  <c r="C45" i="4"/>
  <c r="C42" i="4"/>
  <c r="C39" i="4"/>
  <c r="C38" i="4"/>
  <c r="C37" i="4"/>
  <c r="C36" i="4"/>
  <c r="C35" i="4"/>
  <c r="C34" i="4"/>
  <c r="C33" i="4"/>
  <c r="C32" i="4"/>
  <c r="C31" i="4"/>
  <c r="C30" i="4"/>
  <c r="C29" i="4"/>
  <c r="C28" i="4"/>
  <c r="C27" i="4"/>
  <c r="C25" i="4"/>
  <c r="C24" i="4"/>
  <c r="C21" i="4"/>
  <c r="C19" i="4"/>
  <c r="C18" i="4"/>
  <c r="C16" i="4"/>
  <c r="C15" i="4"/>
  <c r="C14" i="4"/>
  <c r="C13" i="4"/>
  <c r="C12" i="4"/>
  <c r="C10" i="4"/>
  <c r="C8" i="4"/>
  <c r="C6" i="4"/>
  <c r="C5" i="4"/>
  <c r="H14" i="4"/>
  <c r="H5" i="4"/>
  <c r="G13" i="4" s="1"/>
  <c r="C30" i="1"/>
  <c r="B30" i="1"/>
  <c r="E190" i="5"/>
  <c r="E180" i="5"/>
  <c r="E177" i="5"/>
  <c r="H24" i="4"/>
  <c r="E168" i="5"/>
  <c r="E156" i="5"/>
  <c r="E149" i="5"/>
  <c r="E153" i="5"/>
  <c r="E151" i="5"/>
  <c r="E146" i="5"/>
  <c r="E130" i="5"/>
  <c r="E143" i="5"/>
  <c r="E141" i="5"/>
  <c r="E139" i="5"/>
  <c r="E198" i="5"/>
  <c r="E204" i="5"/>
  <c r="E202" i="5"/>
  <c r="E200" i="5"/>
  <c r="E196" i="5"/>
  <c r="E194" i="5"/>
  <c r="E208" i="5"/>
  <c r="E216" i="5"/>
  <c r="E211" i="5"/>
  <c r="E224" i="5"/>
  <c r="E222" i="5"/>
  <c r="E220" i="5"/>
  <c r="E137" i="5"/>
  <c r="E134" i="5"/>
  <c r="E120" i="5"/>
  <c r="E124" i="5"/>
  <c r="E113" i="5"/>
  <c r="E109" i="5"/>
  <c r="E99" i="5"/>
  <c r="E85" i="5"/>
  <c r="E77" i="5"/>
  <c r="E64" i="5"/>
  <c r="E61" i="5"/>
  <c r="E58" i="5"/>
  <c r="E55" i="5"/>
  <c r="E32" i="5"/>
  <c r="E22" i="5"/>
  <c r="E12" i="5"/>
  <c r="E47" i="5"/>
  <c r="E9" i="5"/>
  <c r="H13" i="4" l="1"/>
  <c r="H8" i="8"/>
  <c r="I8" i="8" s="1"/>
  <c r="H24" i="8"/>
  <c r="H13" i="8"/>
  <c r="G13" i="8"/>
  <c r="H8" i="4"/>
  <c r="I8" i="4"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<sst xmlns="http://schemas.openxmlformats.org/spreadsheetml/2006/main" count="618" uniqueCount="278">
  <si>
    <t>Instructions:</t>
  </si>
  <si>
    <t>Themes in Assessment:</t>
  </si>
  <si>
    <t>Theme</t>
  </si>
  <si>
    <t>Judicial AI System Assessment Tool for Solution Providers &amp; Vendors</t>
  </si>
  <si>
    <t>Question</t>
  </si>
  <si>
    <t>Answer</t>
  </si>
  <si>
    <t>Score</t>
  </si>
  <si>
    <t>Vendor name</t>
  </si>
  <si>
    <t>Describe your investors and funders</t>
  </si>
  <si>
    <t>No</t>
  </si>
  <si>
    <t>Does your team include:</t>
  </si>
  <si>
    <t>Vendor description</t>
  </si>
  <si>
    <t>Yes</t>
  </si>
  <si>
    <t>Please describe the process that will be automated or supported:</t>
  </si>
  <si>
    <t>Role of AI in process</t>
  </si>
  <si>
    <t>Source of original data:</t>
  </si>
  <si>
    <t>Completed legal compliance (if any)</t>
  </si>
  <si>
    <t>Will the system interface with the existing IT systems in the court?</t>
  </si>
  <si>
    <t>If Yes (specify systems)</t>
  </si>
  <si>
    <t xml:space="preserve">If Yes (describe engagement): </t>
  </si>
  <si>
    <t>Do you have documented processes to test datasets for biases and potential for unexpected outcomes?</t>
  </si>
  <si>
    <t>What mitigation strategies do you use to offset risks of low-quality, unreliable datasets?</t>
  </si>
  <si>
    <t>Describe mitigation strategies:</t>
  </si>
  <si>
    <t>Does the system provide an audit trail recording all outputs?</t>
  </si>
  <si>
    <t>Are all key decision points identifiable in the audit trail?</t>
  </si>
  <si>
    <t>Is there a mechanism to capture feedback from users of the system?</t>
  </si>
  <si>
    <t>Is there a process to log instances when overrides were performed?</t>
  </si>
  <si>
    <t>For high-risk systems, is there meaningful human oversight at critical decision points?</t>
  </si>
  <si>
    <t>Describe all systems or services the AI tool will exchange information with, including external APIs, and how critical they are to the functioning of the tool.</t>
  </si>
  <si>
    <t>Systems:</t>
  </si>
  <si>
    <t>Criticality to functioning:</t>
  </si>
  <si>
    <t>If data flows with external services is essential to the functioning of the system, have you established appropriate safeguards for preventing data leakages and misuse?</t>
  </si>
  <si>
    <t>Are you willing to provide documentation sufficient for independent audit and maintenance?</t>
  </si>
  <si>
    <t>Are the datasets, codes and models open-source or closed-source?</t>
  </si>
  <si>
    <t>Are you willing to provide Key Performance Indicators (KPIs)?</t>
  </si>
  <si>
    <t>Can you demonstrate success rates in both lab settings and real-world pilots?</t>
  </si>
  <si>
    <t>Does your tool have safety stop mechanisms?</t>
  </si>
  <si>
    <t>For systems using reinforcement learning, what techniques do you deploy to ensure agents generalise well and do not overfit to training conditions?</t>
  </si>
  <si>
    <t>Does the system include:</t>
  </si>
  <si>
    <t>Have you conducted harms modelling?</t>
  </si>
  <si>
    <t>What strategies do you use to handle outliers and edge cases in statistical models?</t>
  </si>
  <si>
    <t>Do you have a risk mitigation plan?</t>
  </si>
  <si>
    <t>After the system is deployed and adopted, will it automatically update itself by learning from user feedback, new data or outcomes, and retrain accordingly?</t>
  </si>
  <si>
    <t>Is there human review in the retraining process?</t>
  </si>
  <si>
    <t>Can the tool be tested in a sandbox environment before deployment?</t>
  </si>
  <si>
    <t>Do you agree to periodic third-party audits?</t>
  </si>
  <si>
    <t>Organisational structure (Name and contact details of CEO, CTO, CFO)</t>
  </si>
  <si>
    <t>Number of employees - technical and non-technical, advisors (if any)</t>
  </si>
  <si>
    <t>Names of major investors (with % stake) or funders (with duration of grants)</t>
  </si>
  <si>
    <t>Will the algorithm used be protected by IP rights that prevent the disclosure of system workings?</t>
  </si>
  <si>
    <t>If the tool lacks explainability (i.e, functions as a black box), how will you identify and address errors in outputs?</t>
  </si>
  <si>
    <t>Describe assessment:</t>
  </si>
  <si>
    <t xml:space="preserve">If Yes (describe processes): </t>
  </si>
  <si>
    <t>If yes, describe feedback strategies:</t>
  </si>
  <si>
    <t>If yes, describe oversight mechanisms:</t>
  </si>
  <si>
    <t>Offline, closed system</t>
  </si>
  <si>
    <t>Cloud-based system</t>
  </si>
  <si>
    <t>If yes, describe safeguards:</t>
  </si>
  <si>
    <t>Revenue model:</t>
  </si>
  <si>
    <t>If yes, provide figures:</t>
  </si>
  <si>
    <t>If yes, describe:</t>
  </si>
  <si>
    <t>Describe techniques:</t>
  </si>
  <si>
    <t>If Yes (describe framework used)</t>
  </si>
  <si>
    <t>Describe strategies:</t>
  </si>
  <si>
    <t>Summarise key elements:</t>
  </si>
  <si>
    <t>If Yes, describe process</t>
  </si>
  <si>
    <t>Describe protocols</t>
  </si>
  <si>
    <t>Describe thresholds</t>
  </si>
  <si>
    <t>Q. No</t>
  </si>
  <si>
    <t>Actual Score</t>
  </si>
  <si>
    <t>Max score</t>
  </si>
  <si>
    <t>NA</t>
  </si>
  <si>
    <t>Maximum score:</t>
  </si>
  <si>
    <t>If score is:</t>
  </si>
  <si>
    <t>Proceed</t>
  </si>
  <si>
    <t>Describe strategies</t>
  </si>
  <si>
    <t xml:space="preserve">III. Technical Assessment </t>
  </si>
  <si>
    <t>Total</t>
  </si>
  <si>
    <t>Technical/AI experts</t>
  </si>
  <si>
    <t>Legal experts</t>
  </si>
  <si>
    <t>Ethics/compliance specialists</t>
  </si>
  <si>
    <t>Data privacy experts</t>
  </si>
  <si>
    <t>Does your team include lawyers who have been involved in litigation and if yes, provide their details</t>
  </si>
  <si>
    <t>Image and object recognition</t>
  </si>
  <si>
    <t>Risk assessment</t>
  </si>
  <si>
    <t>Process optimisation and workflow automation</t>
  </si>
  <si>
    <t>Natural language processing</t>
  </si>
  <si>
    <t>Predictive analytics</t>
  </si>
  <si>
    <t>Other (specify)</t>
  </si>
  <si>
    <t>Little to no impact</t>
  </si>
  <si>
    <t>Moderate impact</t>
  </si>
  <si>
    <t>High impact</t>
  </si>
  <si>
    <t>Very high impact</t>
  </si>
  <si>
    <t>A court/judicial institution</t>
  </si>
  <si>
    <t>A government department/ministry</t>
  </si>
  <si>
    <t>Multiple parties</t>
  </si>
  <si>
    <t>Open data source, including publicly available court data</t>
  </si>
  <si>
    <t>Court/Judicial system (not publicly available)</t>
  </si>
  <si>
    <t>Private sector</t>
  </si>
  <si>
    <t>2A</t>
  </si>
  <si>
    <t>Open-source</t>
  </si>
  <si>
    <t>Closed-source</t>
  </si>
  <si>
    <t>Hybrid: Please specify features that are closed-source.</t>
  </si>
  <si>
    <t>Yes (describe duration and scale)</t>
  </si>
  <si>
    <t>No (provide reasons)</t>
  </si>
  <si>
    <t>Kill switches or interrupt capabilities</t>
  </si>
  <si>
    <t>Blinding techniques (to prevent learning from sensitive variables)</t>
  </si>
  <si>
    <t>Boxing techniques (isolation from internet/external systems)</t>
  </si>
  <si>
    <t>About the vendor</t>
  </si>
  <si>
    <t>About the tool</t>
  </si>
  <si>
    <t>Impact on rights</t>
  </si>
  <si>
    <t>Model design</t>
  </si>
  <si>
    <t>Auditability</t>
  </si>
  <si>
    <t>Regulatory compliance</t>
  </si>
  <si>
    <t>Data</t>
  </si>
  <si>
    <t>For gratis tools, describe</t>
  </si>
  <si>
    <t xml:space="preserve">Business continuity plan: </t>
  </si>
  <si>
    <t>Court staff</t>
  </si>
  <si>
    <t>Law and Justice officials of the Executive Branch (Sitting or retired)</t>
  </si>
  <si>
    <t>Relatives of sitting judicial officers or court staff</t>
  </si>
  <si>
    <t>3A</t>
  </si>
  <si>
    <t>In case of yes selected for any of the above, how will you mitigate any potential conflict of interest?</t>
  </si>
  <si>
    <t>The indiviudal will not have access to contracts, data or audits for this AI tool</t>
  </si>
  <si>
    <t>In case of any perceived malpractice by the individual or company, the vendor will inform the court</t>
  </si>
  <si>
    <t>Text generation</t>
  </si>
  <si>
    <t>Named entity recognition</t>
  </si>
  <si>
    <t>Document analysis</t>
  </si>
  <si>
    <t>Select the machine learning types applicable to the tool.</t>
  </si>
  <si>
    <t>Select litigant competencies needed for using the tool or understanding its outputs.</t>
  </si>
  <si>
    <t>Access to compatible digital devices</t>
  </si>
  <si>
    <t>Stable internet connectivity</t>
  </si>
  <si>
    <t>English speaking and reading literacy</t>
  </si>
  <si>
    <t>Capacity to use digital devices like smartphones or tablets</t>
  </si>
  <si>
    <t>Cost to access the tool</t>
  </si>
  <si>
    <t>Likelihood of impact on right to a fair trial [e.g. Translation errors in AI-enabled tool at pleadings stage]</t>
  </si>
  <si>
    <t>Likelihood of impact on right to equality and against non-discrimination [e.g. Summarisation tool reinforcing gender norms]. Consider likelihood of impact against potential mitigation strategies.</t>
  </si>
  <si>
    <t>Likelihood of impact on right to liberty [e.g. Biased re-offence risk assessment tool]</t>
  </si>
  <si>
    <t>Likelihood of impact on right to privacy [e.g. Data breach affecting mental health law litigation]</t>
  </si>
  <si>
    <t>Original source of data collection</t>
  </si>
  <si>
    <t>Academic institution</t>
  </si>
  <si>
    <t>Select types of relevant training data</t>
  </si>
  <si>
    <t>Case records - filings, statements</t>
  </si>
  <si>
    <t>Legislation - Acts, Rules, Bills, Policies, Guidelines</t>
  </si>
  <si>
    <t>Public records - Judgements, orders, decrees</t>
  </si>
  <si>
    <t>Applying company</t>
  </si>
  <si>
    <t>For-profit company</t>
  </si>
  <si>
    <t>Non-profit organisation</t>
  </si>
  <si>
    <t>Full ownership with the applicable court</t>
  </si>
  <si>
    <t>Partial ownership with vendor</t>
  </si>
  <si>
    <t>Full ownership with vendor</t>
  </si>
  <si>
    <t>Full ownership with individual users</t>
  </si>
  <si>
    <t>Usage rights defined for specific data types - licenses</t>
  </si>
  <si>
    <t>Audio recordings</t>
  </si>
  <si>
    <t>Others (specify)</t>
  </si>
  <si>
    <t>Personal information - Party details including name, address, income, sensitive information</t>
  </si>
  <si>
    <t>In case of personal and sensitive information [e.g. related to minors or sexual offences] in training data, select privacy risk mitigation strategies.</t>
  </si>
  <si>
    <t>Data minimisation by design</t>
  </si>
  <si>
    <t>Data deletion and retention policy defined</t>
  </si>
  <si>
    <t>Access control and security defined</t>
  </si>
  <si>
    <t>Data exit and entry points identified and secured</t>
  </si>
  <si>
    <t>Ownership of data generated during project lifecycle [including logs and intermediate outputs]</t>
  </si>
  <si>
    <t>Ownership of training data</t>
  </si>
  <si>
    <t>Safeguards against re-identification</t>
  </si>
  <si>
    <t xml:space="preserve">If the tool requires use of synthetic data, explain its provenance. </t>
  </si>
  <si>
    <t>Dataset fidelity (describe benchmark in simple terms):</t>
  </si>
  <si>
    <t>Do you maintain data cards and logs of strategies undertaken to improve data quality??</t>
  </si>
  <si>
    <t>How would you describe the interpretability and explainability of the tool's outputs?</t>
  </si>
  <si>
    <t>Fully interpretable: outputs are directly understandable without additional explanation tools</t>
  </si>
  <si>
    <t>Highly explainable: clear, user-friendly explanations are provided for each output</t>
  </si>
  <si>
    <t>Partially explainable: limited explanations are available for some outputs or features</t>
  </si>
  <si>
    <t>Minimally explainable: only high-level or generic explanations are provided</t>
  </si>
  <si>
    <t>Not explainable: the model operates as a black box with no meaningful explanations</t>
  </si>
  <si>
    <t>How clearly does the tool communicate which input features influence the outputs?</t>
  </si>
  <si>
    <t>All key input features and their influence are clearly disclosed</t>
  </si>
  <si>
    <t>Most influential features are disclosed at a high level</t>
  </si>
  <si>
    <t>Limited feature influence information is available</t>
  </si>
  <si>
    <t>Feature influence is opaque or difficult to interpret</t>
  </si>
  <si>
    <t>No information on input influence is provided</t>
  </si>
  <si>
    <t>How accessible are explanations for the end-user?</t>
  </si>
  <si>
    <t>Explanations are designed for non-technical users and require no specialist knowledge</t>
  </si>
  <si>
    <t>Explanations are understandable with minimal training</t>
  </si>
  <si>
    <t>Explanations require technical or data science expertise</t>
  </si>
  <si>
    <t>Explanations are primarily for internal or expert use only</t>
  </si>
  <si>
    <t>No explanations are available to users</t>
  </si>
  <si>
    <t>To what extent does the AI tool support human review or override when system outputs are challenged?</t>
  </si>
  <si>
    <t>Full – Mandatory human review with authority to override outputs</t>
  </si>
  <si>
    <t>High – Human review available on request with override capability</t>
  </si>
  <si>
    <t>Moderate – Limited human review with restricted override capability</t>
  </si>
  <si>
    <t>Low – Challenge possible, but review is largely automated or advisory</t>
  </si>
  <si>
    <t>None – No human review or override mechanism</t>
  </si>
  <si>
    <t>What level of documentation and availability of system logs is provided to support auditing, monitoring, and review of the AI tool’s operation and outputs?</t>
  </si>
  <si>
    <t>System safety</t>
  </si>
  <si>
    <t>If yes, specify:</t>
  </si>
  <si>
    <t>To what extent does the AI tool comply with applicable Indian data protection laws and regulations (including the Digital Personal Data Protection Act, 2023)?</t>
  </si>
  <si>
    <t>To what extent were security and privacy considerations integrated into the AI system from the conceptualisation stage?</t>
  </si>
  <si>
    <t xml:space="preserve">The individual will recuse themselves from any project-related internal and external meetings and discussions </t>
  </si>
  <si>
    <t>Select all that apply, if the company has any pecuniary interests with:</t>
  </si>
  <si>
    <t>None of the above</t>
  </si>
  <si>
    <t>Any other controls, specify</t>
  </si>
  <si>
    <t>All mitigation measures implemented</t>
  </si>
  <si>
    <t>Minimum four measures implemented</t>
  </si>
  <si>
    <t>Less than four or no measures implemented</t>
  </si>
  <si>
    <t>None / Limited – High-level logs maintained or logs not maintained</t>
  </si>
  <si>
    <t>State the acceptable thresholds and confidence scores for deployment?</t>
  </si>
  <si>
    <t>Should this be a scoring question on what KPIs will be provided with a  list of KPIs?</t>
  </si>
  <si>
    <t>Rationale for this tool:</t>
  </si>
  <si>
    <t>The assessment tools may be used either when a single vendor is under consideration for a particular use case or when the court is choosing among multiple vendors. They are intended to help courts evaluate their institutional capacity, assess potential risks to rights arising from use of the AI tool, and identify mitigation strategies to be put in place by the vendor.
We recommend courts begin with the institutional readiness assessment. Courts that score optimally, reflected in positive response to all essential questions a score of at least 60%, may proceed to the next step. If the score falls below this threshold, the court must remedy limitations before proceeding to the risk assessment. The risk assessment enables courts to classify the intensity of risk associated with the tool. The subsequent action should be calibrated accordingly. For low-risk tools, deployment may proceed with basic safeguards in place. Medium-risk tools should trigger non-negotiable assurances from vendors in the technical assessment. In the case of high-risk tools, we recommend that courts undertake the full technical assessment and proceed only in case of a reasonably high score (&gt;=60%). In case of high risk with prohibition, courts should refrain from use AI, as the risks outweigh potential benefits.
Finally, once AI is deployed and ready for adoption, the monitoring assessment tool provides supervisory questions to keep the AI system in check and mitigate harms over time.</t>
  </si>
  <si>
    <t>No. of questions (Medium Risk)</t>
  </si>
  <si>
    <t>No. of questions 
(High Risk)</t>
  </si>
  <si>
    <t>This workbook is designed to assist courts in understanding proposed AI tool(s) more effectively. It is a detailed vendor assessment questionnaire that systematically examines vendor credentials, technical capabilities, data governance practices, transparency measures, safety protocols, and accountability mechanisms.</t>
  </si>
  <si>
    <t>Once they assess degree of risk, courts must be able to scrutinise specific AI tools under consideration and the entities developing them. This assessment may be completed by solution providers as part of due diligence can enable predictability in evaluation, guide questioning during demos or live presentations, and enable meaningful comparison across vendors, regardless of procurement methods. This will support informed decision-making about the suitability of a particular tool.</t>
  </si>
  <si>
    <r>
      <t xml:space="preserve">1. Based on categorisation identified from the Risk Assessment tool, solution providers or vendors may be asked to fill out either the shorter questionnaire designed for </t>
    </r>
    <r>
      <rPr>
        <b/>
        <sz val="11"/>
        <color theme="1"/>
        <rFont val="Aptos Narrow"/>
        <family val="2"/>
        <scheme val="minor"/>
      </rPr>
      <t>Medium Risk</t>
    </r>
    <r>
      <rPr>
        <sz val="11"/>
        <color theme="1"/>
        <rFont val="Aptos Narrow"/>
        <family val="2"/>
        <scheme val="minor"/>
      </rPr>
      <t xml:space="preserve"> (and if desired, for low risk) AI tools or the longer questionnaire for </t>
    </r>
    <r>
      <rPr>
        <b/>
        <sz val="11"/>
        <color theme="1"/>
        <rFont val="Aptos Narrow"/>
        <family val="2"/>
        <scheme val="minor"/>
      </rPr>
      <t xml:space="preserve">High Risk </t>
    </r>
    <r>
      <rPr>
        <sz val="11"/>
        <color theme="1"/>
        <rFont val="Aptos Narrow"/>
        <family val="2"/>
        <scheme val="minor"/>
      </rPr>
      <t>functional</t>
    </r>
    <r>
      <rPr>
        <b/>
        <sz val="11"/>
        <color theme="1"/>
        <rFont val="Aptos Narrow"/>
        <family val="2"/>
        <scheme val="minor"/>
      </rPr>
      <t xml:space="preserve"> </t>
    </r>
    <r>
      <rPr>
        <sz val="11"/>
        <color theme="1"/>
        <rFont val="Aptos Narrow"/>
        <family val="2"/>
        <scheme val="minor"/>
      </rPr>
      <t>contexts</t>
    </r>
    <r>
      <rPr>
        <b/>
        <sz val="11"/>
        <color theme="1"/>
        <rFont val="Aptos Narrow"/>
        <family val="2"/>
        <scheme val="minor"/>
      </rPr>
      <t>.</t>
    </r>
  </si>
  <si>
    <t>2. Solution providers must offer answers to questions in all cells highlighted yellow or green</t>
  </si>
  <si>
    <t>3. Yellow cells are set up to accept options from a dropdown and Green cells accept free-text answers.</t>
  </si>
  <si>
    <r>
      <t>4. Based on the selected answer, the red cells in the '</t>
    </r>
    <r>
      <rPr>
        <b/>
        <sz val="11"/>
        <color theme="1"/>
        <rFont val="Aptos Narrow"/>
        <family val="2"/>
        <scheme val="minor"/>
      </rPr>
      <t>Score</t>
    </r>
    <r>
      <rPr>
        <sz val="11"/>
        <color theme="1"/>
        <rFont val="Aptos Narrow"/>
        <family val="2"/>
        <scheme val="minor"/>
      </rPr>
      <t>' column will be auto-calculated. This response will also appear in the summary table in the '</t>
    </r>
    <r>
      <rPr>
        <b/>
        <sz val="11"/>
        <color theme="1"/>
        <rFont val="Aptos Narrow"/>
        <family val="2"/>
        <scheme val="minor"/>
      </rPr>
      <t>Summary</t>
    </r>
    <r>
      <rPr>
        <sz val="11"/>
        <color theme="1"/>
        <rFont val="Aptos Narrow"/>
        <family val="2"/>
        <scheme val="minor"/>
      </rPr>
      <t>' tab</t>
    </r>
  </si>
  <si>
    <r>
      <t>5. The '</t>
    </r>
    <r>
      <rPr>
        <b/>
        <sz val="11"/>
        <color theme="1"/>
        <rFont val="Aptos Narrow"/>
        <family val="2"/>
        <scheme val="minor"/>
      </rPr>
      <t>Relevance</t>
    </r>
    <r>
      <rPr>
        <sz val="11"/>
        <color theme="1"/>
        <rFont val="Aptos Narrow"/>
        <family val="2"/>
        <scheme val="minor"/>
      </rPr>
      <t>' columns provides an explanation of why this question should be answered by courts before engaging with AI</t>
    </r>
  </si>
  <si>
    <r>
      <rPr>
        <b/>
        <i/>
        <u/>
        <sz val="11"/>
        <color rgb="FF000000"/>
        <rFont val="Aptos Narrow"/>
        <family val="2"/>
        <scheme val="minor"/>
      </rPr>
      <t>Note</t>
    </r>
    <r>
      <rPr>
        <i/>
        <sz val="11"/>
        <color rgb="FF000000"/>
        <rFont val="Aptos Narrow"/>
        <family val="2"/>
        <scheme val="minor"/>
      </rPr>
      <t>: This question has a positive scoring effect, so selecting 'No' carries 0 pts and selecting 'Yes' carries 5 points</t>
    </r>
  </si>
  <si>
    <r>
      <t>Have you engaged with external stakeholders during development of your prototype(s) or tool?</t>
    </r>
    <r>
      <rPr>
        <sz val="11"/>
        <color rgb="FF000000"/>
        <rFont val="Aptos Narrow"/>
        <family val="2"/>
        <scheme val="minor"/>
      </rPr>
      <t xml:space="preserve"> (ex: litigants, lawyers, civil society)</t>
    </r>
  </si>
  <si>
    <r>
      <t>What testing protocols will be used?</t>
    </r>
    <r>
      <rPr>
        <sz val="11"/>
        <color rgb="FF000000"/>
        <rFont val="Aptos Narrow"/>
        <family val="2"/>
        <scheme val="minor"/>
      </rPr>
      <t xml:space="preserve"> (Include dummy datasets, KPIs, success/failure definitions)</t>
    </r>
  </si>
  <si>
    <r>
      <t>Have you adopted recognised AI management and risk assessment frameworks?</t>
    </r>
    <r>
      <rPr>
        <sz val="11"/>
        <color rgb="FF000000"/>
        <rFont val="Aptos Narrow"/>
        <family val="2"/>
        <scheme val="minor"/>
      </rPr>
      <t xml:space="preserve"> (e.g., ISO 42001, NIST AI RMF)</t>
    </r>
  </si>
  <si>
    <t>Non-scoring</t>
  </si>
  <si>
    <t>Calibration</t>
  </si>
  <si>
    <t>Question #</t>
  </si>
  <si>
    <t>Dropdown</t>
  </si>
  <si>
    <t>Full disclosure with diverse, reputable funding sources</t>
  </si>
  <si>
    <t>Partial disclosure or limited funding sources</t>
  </si>
  <si>
    <t>Non-disclosure or concerning funding sources</t>
  </si>
  <si>
    <t>All four expert categories represented</t>
  </si>
  <si>
    <t>2-3 categories represented</t>
  </si>
  <si>
    <t>One or no categories represented</t>
  </si>
  <si>
    <t>Full disclosure with strong revenue model and documented business continuity plan</t>
  </si>
  <si>
    <t>Partial disclosure with uncertain long-term revenue and / or business continuity</t>
  </si>
  <si>
    <t>Non-disclosure or limited information on long-term revenue and business continuity</t>
  </si>
  <si>
    <t>No conflict identified</t>
  </si>
  <si>
    <t>Documented safeguards, recusal policies, and independent oversight</t>
  </si>
  <si>
    <t>Inadequate mitigation measures</t>
  </si>
  <si>
    <r>
      <rPr>
        <b/>
        <i/>
        <u/>
        <sz val="11"/>
        <color rgb="FF000000"/>
        <rFont val="Aptos Narrow"/>
        <family val="2"/>
        <scheme val="minor"/>
      </rPr>
      <t>Note</t>
    </r>
    <r>
      <rPr>
        <i/>
        <sz val="11"/>
        <color rgb="FF000000"/>
        <rFont val="Aptos Narrow"/>
        <family val="2"/>
        <scheme val="minor"/>
      </rPr>
      <t>: This question has a negative scoring effect, so selecting 'No' carries 10 pts and selecting 'Yes' carries 0 points</t>
    </r>
  </si>
  <si>
    <t>Will the system make decisions or assessments requiring human judgment or discretion?</t>
  </si>
  <si>
    <t>No competencies needed - tool is accessible</t>
  </si>
  <si>
    <t>Some competencies needed - digital device and ability to use</t>
  </si>
  <si>
    <t>All competencies needed</t>
  </si>
  <si>
    <t>This tool should be filled up by developers of AI tools for courts and responses may be reviewed by designated AI committee or High Court IT/Computer Committees</t>
  </si>
  <si>
    <t>Court retains full ownership</t>
  </si>
  <si>
    <t>Vendor retains some rights</t>
  </si>
  <si>
    <t>Vendor owns all the data</t>
  </si>
  <si>
    <t>Only data types without personal information used</t>
  </si>
  <si>
    <t>Personal information included, needs adequate safeguards</t>
  </si>
  <si>
    <t>Only personal information containing data used</t>
  </si>
  <si>
    <t>Measures provided</t>
  </si>
  <si>
    <t>Measures not provided</t>
  </si>
  <si>
    <t>Comprehensive – Detailed, well-documented system logs are maintained , including timestamps, inputs, outputs, model versions, and user actions, with clear guidance on use and limitations</t>
  </si>
  <si>
    <t>Standard – System logs are maintained and documented for key events and outputs, sufficient for routine audits, with basic guidance provided</t>
  </si>
  <si>
    <t>Fully integrated – Security and privacy were core design requirements from the outset and embedded throughout the system lifecycle</t>
  </si>
  <si>
    <t>Partially integrated – Some security and privacy measures were added during development rather than at concept stage</t>
  </si>
  <si>
    <t>Not integrated – Security and privacy were not systematically considered during system design</t>
  </si>
  <si>
    <t>Fully compliant – The AI tool fully complies with all applicable Indian data protection laws, with documented policies, consent mechanisms, data subject rights processes, and audit readiness</t>
  </si>
  <si>
    <t>Partially compliant – Some data protection requirements are addressed, but some gaps remain</t>
  </si>
  <si>
    <t>8/9/10/11</t>
  </si>
  <si>
    <r>
      <rPr>
        <b/>
        <i/>
        <u/>
        <sz val="11"/>
        <color rgb="FF000000"/>
        <rFont val="Aptos Narrow"/>
        <family val="2"/>
        <scheme val="minor"/>
      </rPr>
      <t>Note</t>
    </r>
    <r>
      <rPr>
        <i/>
        <sz val="11"/>
        <color rgb="FF000000"/>
        <rFont val="Aptos Narrow"/>
        <family val="2"/>
        <scheme val="minor"/>
      </rPr>
      <t>: This question has a positive scoring effect, so selecting 'No' carries 0 pts and selecting 'Yes' carries 10 points</t>
    </r>
  </si>
  <si>
    <t>4/23</t>
  </si>
  <si>
    <t>-</t>
  </si>
  <si>
    <t>Actual Score:</t>
  </si>
  <si>
    <t>&gt;=</t>
  </si>
  <si>
    <t>Between</t>
  </si>
  <si>
    <t>Do not proceed before taking steps to remedy limitations and strengthen institutional readiness</t>
  </si>
  <si>
    <r>
      <t xml:space="preserve">Summary Score (for Solution Providers &amp; Vendors) - </t>
    </r>
    <r>
      <rPr>
        <b/>
        <u/>
        <sz val="11"/>
        <color theme="0"/>
        <rFont val="Aptos Narrow"/>
        <family val="2"/>
        <scheme val="minor"/>
      </rPr>
      <t>High Risk</t>
    </r>
  </si>
  <si>
    <t>% score</t>
  </si>
  <si>
    <r>
      <rPr>
        <b/>
        <i/>
        <u/>
        <sz val="11"/>
        <color theme="1"/>
        <rFont val="Aptos Narrow"/>
        <family val="2"/>
        <scheme val="minor"/>
      </rPr>
      <t>Note</t>
    </r>
    <r>
      <rPr>
        <i/>
        <sz val="11"/>
        <color theme="1"/>
        <rFont val="Aptos Narrow"/>
        <family val="2"/>
        <scheme val="minor"/>
      </rPr>
      <t>: Out of 44 scored questions, 25 have binary responses yielding either 0 or 10</t>
    </r>
  </si>
  <si>
    <t>[Numbering is per High Risk questionnaire]</t>
  </si>
  <si>
    <r>
      <rPr>
        <b/>
        <i/>
        <u/>
        <sz val="11"/>
        <color theme="1"/>
        <rFont val="Aptos Narrow"/>
        <family val="2"/>
        <scheme val="minor"/>
      </rPr>
      <t>Note</t>
    </r>
    <r>
      <rPr>
        <i/>
        <sz val="11"/>
        <color theme="1"/>
        <rFont val="Aptos Narrow"/>
        <family val="2"/>
        <scheme val="minor"/>
      </rPr>
      <t>: Out of 32 scored questions, 15 have binary responses yielding either 0 or 10</t>
    </r>
  </si>
  <si>
    <t>If so which relevant</t>
  </si>
  <si>
    <t>No. of non-scoring questions</t>
  </si>
  <si>
    <t>De-identification techniques - anonymisation and pseudonymisation</t>
  </si>
  <si>
    <t xml:space="preserve">If Yes, describe rationale and process of automatic retraining </t>
  </si>
  <si>
    <r>
      <t xml:space="preserve">Note: </t>
    </r>
    <r>
      <rPr>
        <sz val="11"/>
        <color theme="1"/>
        <rFont val="Aptos Narrow"/>
        <family val="2"/>
        <scheme val="minor"/>
      </rPr>
      <t xml:space="preserve">Have you conducted harms modelling that included activities such as: stakeholder interactions to understand decision context and groups affected, identifying harm pathways (errors, bias, uneven performance, omissions, data leakage, etc), testing for differential impacts, assessing reversibility or severity of harm, planning mitigation or escalation measures? 
</t>
    </r>
    <r>
      <rPr>
        <b/>
        <sz val="11"/>
        <color theme="1"/>
        <rFont val="Aptos Narrow"/>
        <family val="2"/>
        <scheme val="minor"/>
      </rPr>
      <t>[Resource:</t>
    </r>
    <r>
      <rPr>
        <b/>
        <u/>
        <sz val="11"/>
        <color theme="1"/>
        <rFont val="Aptos Narrow"/>
        <family val="2"/>
        <scheme val="minor"/>
      </rPr>
      <t xml:space="preserve"> https://learn.microsoft.com/en-us/azure/architecture/guide/responsible-innovation/harms-modeling/ ]</t>
    </r>
  </si>
  <si>
    <r>
      <rPr>
        <b/>
        <u/>
        <sz val="11"/>
        <color theme="1"/>
        <rFont val="Aptos Narrow"/>
        <family val="2"/>
        <scheme val="minor"/>
      </rPr>
      <t>Note</t>
    </r>
    <r>
      <rPr>
        <sz val="11"/>
        <color theme="1"/>
        <rFont val="Aptos Narrow"/>
        <family val="2"/>
        <scheme val="minor"/>
      </rPr>
      <t xml:space="preserve">: Have you conducted harms modelling that included activities such as: stakeholder interactions to understand decision context and groups affected, identifying harm pathways (errors, bias, uneven performance, omissions, data leakage, etc), testing for differential impacts, assessing reversibility or severity of harm, planning mitigation or escalation measures? 
</t>
    </r>
    <r>
      <rPr>
        <b/>
        <u/>
        <sz val="11"/>
        <color theme="1"/>
        <rFont val="Aptos Narrow"/>
        <family val="2"/>
        <scheme val="minor"/>
      </rPr>
      <t>[Resource: https://learn.microsoft.com/en-us/azure/architecture/guide/responsible-innovation/harms-modeling/ ]</t>
    </r>
  </si>
  <si>
    <r>
      <t xml:space="preserve">Summary Score (for Solution Providers &amp; Vendors) - 
</t>
    </r>
    <r>
      <rPr>
        <b/>
        <u/>
        <sz val="11"/>
        <rFont val="Aptos Narrow"/>
        <family val="2"/>
        <scheme val="minor"/>
      </rPr>
      <t>Medium Risk</t>
    </r>
  </si>
  <si>
    <t>To access the full report on the UNDP website - click here or scan the QR code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</si>
</sst>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b/>
      <sz val="11"/>
      <color theme="0"/>
      <name val="Aptos Narrow"/>
      <family val="2"/>
      <scheme val="minor"/>
    </font>
    <font>
      <b/>
      <u/>
      <sz val="11"/>
      <color theme="1"/>
      <name val="Aptos Narrow"/>
      <family val="2"/>
      <scheme val="minor"/>
    </font>
    <font>
      <b/>
      <sz val="11"/>
      <color theme="1"/>
      <name val="Aptos Narrow"/>
      <family val="2"/>
      <scheme val="minor"/>
    </font>
    <font>
      <b/>
      <i/>
      <sz val="11"/>
      <color theme="1"/>
      <name val="Aptos Narrow"/>
      <family val="2"/>
      <scheme val="minor"/>
    </font>
    <font>
      <b/>
      <sz val="12"/>
      <color rgb="FF000000"/>
      <name val="Aptos Narrow"/>
      <family val="2"/>
      <scheme val="minor"/>
    </font>
    <font>
      <sz val="11"/>
      <color rgb="FF000000"/>
      <name val="Aptos Narrow"/>
      <family val="2"/>
      <scheme val="minor"/>
    </font>
    <font>
      <sz val="11"/>
      <color theme="1"/>
      <name val="Aptos Narrow"/>
      <family val="2"/>
      <scheme val="minor"/>
    </font>
    <font>
      <sz val="11"/>
      <color theme="0"/>
      <name val="Aptos Narrow"/>
      <family val="2"/>
      <scheme val="minor"/>
    </font>
    <font>
      <b/>
      <u/>
      <sz val="12"/>
      <color rgb="FF000000"/>
      <name val="Aptos Narrow"/>
      <family val="2"/>
      <scheme val="minor"/>
    </font>
    <font>
      <b/>
      <sz val="14"/>
      <color theme="0"/>
      <name val="Aptos Narrow"/>
      <family val="2"/>
      <scheme val="minor"/>
    </font>
    <font>
      <b/>
      <sz val="14"/>
      <color theme="1"/>
      <name val="Aptos Narrow"/>
      <family val="2"/>
      <scheme val="minor"/>
    </font>
    <font>
      <sz val="11"/>
      <name val="Aptos Narrow"/>
      <family val="2"/>
      <scheme val="minor"/>
    </font>
    <font>
      <b/>
      <sz val="11"/>
      <color theme="5" tint="-0.249977111117893"/>
      <name val="Aptos Narrow"/>
      <family val="2"/>
      <scheme val="minor"/>
    </font>
    <font>
      <sz val="12"/>
      <name val="Aptos Narrow"/>
      <family val="2"/>
      <scheme val="minor"/>
    </font>
    <font>
      <b/>
      <u/>
      <sz val="11"/>
      <color rgb="FF000000"/>
      <name val="Aptos Narrow"/>
      <family val="2"/>
      <scheme val="minor"/>
    </font>
    <font>
      <b/>
      <sz val="11"/>
      <color rgb="FF000000"/>
      <name val="Aptos Narrow"/>
      <family val="2"/>
      <scheme val="minor"/>
    </font>
    <font>
      <i/>
      <sz val="11"/>
      <color rgb="FF000000"/>
      <name val="Aptos Narrow"/>
      <family val="2"/>
      <scheme val="minor"/>
    </font>
    <font>
      <b/>
      <i/>
      <u/>
      <sz val="11"/>
      <color rgb="FF000000"/>
      <name val="Aptos Narrow"/>
      <family val="2"/>
      <scheme val="minor"/>
    </font>
    <font>
      <b/>
      <sz val="11"/>
      <name val="Aptos Narrow"/>
      <family val="2"/>
      <scheme val="minor"/>
    </font>
    <font>
      <b/>
      <sz val="11"/>
      <color rgb="FFFF0000"/>
      <name val="Aptos Narrow"/>
      <family val="2"/>
      <scheme val="minor"/>
    </font>
    <font>
      <i/>
      <sz val="11"/>
      <color theme="1"/>
      <name val="Aptos Narrow"/>
      <family val="2"/>
      <scheme val="minor"/>
    </font>
    <font>
      <b/>
      <u/>
      <sz val="11"/>
      <color theme="0"/>
      <name val="Aptos Narrow"/>
      <family val="2"/>
      <scheme val="minor"/>
    </font>
    <font>
      <b/>
      <i/>
      <u/>
      <sz val="11"/>
      <color theme="1"/>
      <name val="Aptos Narrow"/>
      <family val="2"/>
      <scheme val="minor"/>
    </font>
    <font>
      <i/>
      <sz val="11"/>
      <name val="Aptos Narrow"/>
      <family val="2"/>
      <scheme val="minor"/>
    </font>
    <font>
      <b/>
      <u/>
      <sz val="11"/>
      <name val="Aptos Narrow"/>
      <family val="2"/>
      <scheme val="minor"/>
    </font>
    <font>
      <b/>
      <sz val="14"/>
      <name val="Aptos Narrow"/>
      <family val="2"/>
      <scheme val="minor"/>
    </font>
    <font>
      <u/>
      <sz val="11"/>
      <color theme="10"/>
      <name val="Aptos Narrow"/>
      <family val="2"/>
      <scheme val="minor"/>
    </font>
    <font>
      <b/>
      <u/>
      <sz val="11"/>
      <color theme="10"/>
      <name val="Aptos Narrow"/>
      <family val="2"/>
      <scheme val="minor"/>
    </font>
  </fonts>
  <fills count="13">
    <fill>
      <patternFill patternType="none"/>
    </fill>
    <fill>
      <patternFill patternType="gray125"/>
    </fill>
    <fill>
      <patternFill patternType="solid">
        <fgColor rgb="FFC0000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rgb="FFFFFF99"/>
        <bgColor indexed="64"/>
      </patternFill>
    </fill>
    <fill>
      <patternFill patternType="solid">
        <fgColor rgb="FFFFC000"/>
        <bgColor indexed="64"/>
      </patternFill>
    </fill>
    <fill>
      <patternFill patternType="solid">
        <fgColor theme="9" tint="-0.249977111117893"/>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7" fillId="0" borderId="0" applyFont="0" applyFill="0" applyBorder="0" applyAlignment="0" applyProtection="0"/>
    <xf numFmtId="0" fontId="27" fillId="0" borderId="0" applyNumberFormat="0" applyFill="0" applyBorder="0" applyAlignment="0" applyProtection="0"/>
  </cellStyleXfs>
  <cellXfs count="110">
    <xf numFmtId="0" fontId="0" fillId="0" borderId="0" xfId="0"/>
    <xf numFmtId="0" fontId="0" fillId="0" borderId="1" xfId="0" applyBorder="1"/>
    <xf numFmtId="0" fontId="0" fillId="0" borderId="1" xfId="0" applyBorder="1" applyAlignment="1">
      <alignment horizontal="center"/>
    </xf>
    <xf numFmtId="0" fontId="5" fillId="0" borderId="0" xfId="0" applyFont="1"/>
    <xf numFmtId="0" fontId="3" fillId="0" borderId="1" xfId="0" applyFont="1" applyBorder="1"/>
    <xf numFmtId="0" fontId="3" fillId="0" borderId="0" xfId="0" applyFont="1"/>
    <xf numFmtId="0" fontId="9" fillId="0" borderId="0" xfId="0" applyFont="1"/>
    <xf numFmtId="0" fontId="10" fillId="2" borderId="1" xfId="0" applyFont="1" applyFill="1" applyBorder="1" applyAlignment="1">
      <alignment horizontal="center" vertical="top"/>
    </xf>
    <xf numFmtId="0" fontId="10" fillId="2" borderId="1" xfId="0" applyFont="1" applyFill="1" applyBorder="1" applyAlignment="1">
      <alignment vertical="top" wrapText="1"/>
    </xf>
    <xf numFmtId="0" fontId="10" fillId="2" borderId="1" xfId="0" applyFont="1" applyFill="1" applyBorder="1" applyAlignment="1">
      <alignment wrapText="1"/>
    </xf>
    <xf numFmtId="0" fontId="10" fillId="2" borderId="1" xfId="0" applyFont="1" applyFill="1" applyBorder="1"/>
    <xf numFmtId="0" fontId="10" fillId="7" borderId="1" xfId="0" applyFont="1" applyFill="1" applyBorder="1" applyAlignment="1">
      <alignment horizontal="center" vertical="top"/>
    </xf>
    <xf numFmtId="0" fontId="11" fillId="7" borderId="1" xfId="0" applyFont="1" applyFill="1" applyBorder="1" applyAlignment="1">
      <alignment vertical="top" wrapText="1"/>
    </xf>
    <xf numFmtId="0" fontId="10" fillId="7" borderId="1" xfId="0" applyFont="1" applyFill="1" applyBorder="1" applyAlignment="1">
      <alignment wrapText="1"/>
    </xf>
    <xf numFmtId="0" fontId="10" fillId="7" borderId="1" xfId="0" applyFont="1" applyFill="1" applyBorder="1"/>
    <xf numFmtId="0" fontId="0" fillId="7" borderId="1" xfId="0" applyFill="1" applyBorder="1"/>
    <xf numFmtId="0" fontId="12" fillId="0" borderId="1" xfId="0" applyFont="1" applyBorder="1" applyAlignment="1">
      <alignment horizontal="right" vertical="top"/>
    </xf>
    <xf numFmtId="0" fontId="13" fillId="0" borderId="1" xfId="0" applyFont="1" applyBorder="1" applyAlignment="1">
      <alignment vertical="top" wrapText="1"/>
    </xf>
    <xf numFmtId="0" fontId="14" fillId="0" borderId="1" xfId="0" applyFont="1" applyBorder="1" applyAlignment="1">
      <alignment wrapText="1"/>
    </xf>
    <xf numFmtId="0" fontId="14" fillId="0" borderId="1" xfId="0" applyFont="1" applyBorder="1"/>
    <xf numFmtId="0" fontId="0" fillId="0" borderId="1" xfId="0" applyBorder="1" applyAlignment="1">
      <alignment vertical="top"/>
    </xf>
    <xf numFmtId="0" fontId="6" fillId="0" borderId="1" xfId="0" applyFont="1" applyBorder="1" applyAlignment="1">
      <alignment vertical="top" wrapText="1"/>
    </xf>
    <xf numFmtId="0" fontId="0" fillId="5" borderId="1" xfId="0" applyFill="1" applyBorder="1"/>
    <xf numFmtId="0" fontId="0" fillId="0" borderId="1" xfId="0" applyBorder="1" applyAlignment="1">
      <alignment vertical="top" wrapText="1"/>
    </xf>
    <xf numFmtId="0" fontId="0" fillId="4" borderId="1" xfId="0" applyFill="1" applyBorder="1"/>
    <xf numFmtId="0" fontId="0" fillId="0" borderId="1" xfId="0" applyBorder="1" applyAlignment="1">
      <alignment horizontal="right" vertical="top"/>
    </xf>
    <xf numFmtId="0" fontId="15" fillId="0" borderId="1" xfId="0" applyFont="1" applyBorder="1" applyAlignment="1">
      <alignment vertical="top" wrapText="1"/>
    </xf>
    <xf numFmtId="0" fontId="16" fillId="0" borderId="1" xfId="0" applyFont="1" applyBorder="1" applyAlignment="1">
      <alignment vertical="top" wrapText="1"/>
    </xf>
    <xf numFmtId="0" fontId="1" fillId="3" borderId="1" xfId="0" applyFont="1" applyFill="1" applyBorder="1"/>
    <xf numFmtId="0" fontId="17" fillId="0" borderId="1" xfId="0" applyFont="1" applyBorder="1" applyAlignment="1">
      <alignment horizontal="left" vertical="top" wrapText="1"/>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6" fillId="0" borderId="1" xfId="0" applyFont="1" applyBorder="1" applyAlignment="1">
      <alignment horizontal="left" vertical="top" wrapText="1"/>
    </xf>
    <xf numFmtId="0" fontId="12" fillId="0" borderId="1" xfId="0" applyFont="1" applyBorder="1" applyAlignment="1">
      <alignment vertical="top" wrapText="1"/>
    </xf>
    <xf numFmtId="0" fontId="16" fillId="0" borderId="1" xfId="0" applyFont="1" applyBorder="1" applyAlignment="1">
      <alignment horizontal="left" vertical="top" wrapText="1"/>
    </xf>
    <xf numFmtId="0" fontId="0" fillId="4" borderId="1" xfId="0" applyFill="1" applyBorder="1" applyAlignment="1">
      <alignment wrapText="1"/>
    </xf>
    <xf numFmtId="0" fontId="12" fillId="0" borderId="1" xfId="0" applyFont="1" applyBorder="1" applyAlignment="1">
      <alignment horizontal="center" vertical="top"/>
    </xf>
    <xf numFmtId="0" fontId="3" fillId="0" borderId="1" xfId="0" applyFont="1" applyBorder="1" applyAlignment="1">
      <alignment vertical="top" wrapText="1"/>
    </xf>
    <xf numFmtId="0" fontId="10" fillId="0" borderId="1" xfId="0" applyFont="1" applyBorder="1" applyAlignment="1">
      <alignment wrapText="1"/>
    </xf>
    <xf numFmtId="0" fontId="8" fillId="0" borderId="1" xfId="0" applyFont="1" applyBorder="1" applyAlignment="1">
      <alignment horizontal="center" vertical="top"/>
    </xf>
    <xf numFmtId="0" fontId="8" fillId="0" borderId="1" xfId="0" applyFont="1" applyBorder="1" applyAlignment="1">
      <alignment wrapText="1"/>
    </xf>
    <xf numFmtId="0" fontId="8" fillId="0" borderId="1" xfId="0" applyFont="1" applyBorder="1"/>
    <xf numFmtId="0" fontId="3" fillId="0" borderId="1" xfId="0" applyFont="1" applyBorder="1" applyAlignment="1">
      <alignment horizontal="center"/>
    </xf>
    <xf numFmtId="0" fontId="0" fillId="0" borderId="1" xfId="0" applyBorder="1" applyAlignment="1">
      <alignment wrapText="1"/>
    </xf>
    <xf numFmtId="0" fontId="17" fillId="0" borderId="1" xfId="0" applyFont="1" applyBorder="1" applyAlignment="1">
      <alignment horizontal="left" vertical="top"/>
    </xf>
    <xf numFmtId="0" fontId="0" fillId="0" borderId="0" xfId="0"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12" fillId="0" borderId="0" xfId="0" applyFont="1"/>
    <xf numFmtId="0" fontId="12" fillId="0" borderId="0" xfId="0" applyFont="1" applyAlignment="1">
      <alignment horizontal="left" vertical="top" wrapText="1"/>
    </xf>
    <xf numFmtId="0" fontId="20" fillId="0" borderId="1" xfId="0" applyFont="1" applyBorder="1" applyAlignment="1">
      <alignment wrapText="1"/>
    </xf>
    <xf numFmtId="0" fontId="1" fillId="6" borderId="1" xfId="0" applyFont="1" applyFill="1" applyBorder="1" applyAlignment="1">
      <alignment wrapText="1"/>
    </xf>
    <xf numFmtId="0" fontId="1" fillId="0" borderId="1" xfId="0" applyFont="1" applyBorder="1" applyAlignment="1">
      <alignment wrapText="1"/>
    </xf>
    <xf numFmtId="0" fontId="12" fillId="4" borderId="1" xfId="0" applyFont="1" applyFill="1" applyBorder="1" applyAlignment="1">
      <alignment wrapText="1"/>
    </xf>
    <xf numFmtId="0" fontId="12" fillId="7" borderId="1" xfId="0" applyFont="1" applyFill="1" applyBorder="1"/>
    <xf numFmtId="0" fontId="12" fillId="0" borderId="0" xfId="0" applyFont="1" applyAlignment="1">
      <alignment wrapText="1"/>
    </xf>
    <xf numFmtId="0" fontId="19" fillId="0" borderId="0" xfId="0" applyFont="1" applyAlignment="1">
      <alignment wrapText="1"/>
    </xf>
    <xf numFmtId="0" fontId="19" fillId="0" borderId="0" xfId="0" applyFont="1"/>
    <xf numFmtId="0" fontId="12" fillId="0" borderId="0" xfId="0" applyFont="1" applyAlignment="1">
      <alignment vertical="center" wrapText="1"/>
    </xf>
    <xf numFmtId="0" fontId="12" fillId="0" borderId="0" xfId="0" applyFont="1" applyAlignment="1">
      <alignment horizontal="right"/>
    </xf>
    <xf numFmtId="17" fontId="12" fillId="0" borderId="0" xfId="0" quotePrefix="1" applyNumberFormat="1" applyFont="1" applyAlignment="1">
      <alignment horizontal="right"/>
    </xf>
    <xf numFmtId="0" fontId="12" fillId="0" borderId="0" xfId="0" applyFont="1" applyAlignment="1">
      <alignment vertical="top" wrapText="1"/>
    </xf>
    <xf numFmtId="0" fontId="0" fillId="0" borderId="0" xfId="0" applyAlignment="1">
      <alignment wrapText="1"/>
    </xf>
    <xf numFmtId="0" fontId="0" fillId="9" borderId="1" xfId="0" applyFill="1" applyBorder="1" applyAlignment="1">
      <alignment horizontal="center"/>
    </xf>
    <xf numFmtId="0" fontId="2" fillId="0" borderId="1" xfId="0" applyFont="1" applyBorder="1"/>
    <xf numFmtId="9" fontId="0" fillId="10" borderId="1" xfId="0" applyNumberFormat="1" applyFill="1" applyBorder="1" applyAlignment="1">
      <alignment horizontal="left"/>
    </xf>
    <xf numFmtId="0" fontId="1" fillId="11" borderId="1" xfId="0" applyFont="1" applyFill="1" applyBorder="1"/>
    <xf numFmtId="0" fontId="0" fillId="10" borderId="1" xfId="0" applyFill="1" applyBorder="1"/>
    <xf numFmtId="10" fontId="4" fillId="0" borderId="0" xfId="1" applyNumberFormat="1" applyFont="1" applyAlignment="1">
      <alignment horizontal="center"/>
    </xf>
    <xf numFmtId="0" fontId="3" fillId="0" borderId="1" xfId="0" applyFont="1" applyBorder="1" applyAlignment="1">
      <alignment horizontal="center" vertical="center"/>
    </xf>
    <xf numFmtId="9" fontId="0" fillId="0" borderId="1" xfId="1" applyFont="1" applyBorder="1" applyAlignment="1">
      <alignment horizontal="center"/>
    </xf>
    <xf numFmtId="0" fontId="21" fillId="0" borderId="0" xfId="0" applyFont="1"/>
    <xf numFmtId="9" fontId="0" fillId="12" borderId="1" xfId="1" applyFont="1" applyFill="1" applyBorder="1" applyAlignment="1">
      <alignment horizontal="center"/>
    </xf>
    <xf numFmtId="0" fontId="3" fillId="0" borderId="0" xfId="0" applyFont="1" applyAlignment="1">
      <alignment horizontal="center" vertical="center"/>
    </xf>
    <xf numFmtId="0" fontId="0" fillId="0" borderId="0" xfId="0" applyAlignment="1">
      <alignment vertical="top"/>
    </xf>
    <xf numFmtId="9" fontId="0" fillId="0" borderId="0" xfId="1" applyFont="1" applyFill="1" applyBorder="1" applyAlignment="1">
      <alignment horizontal="center"/>
    </xf>
    <xf numFmtId="0" fontId="24" fillId="0" borderId="0" xfId="0" applyFont="1" applyAlignment="1">
      <alignment wrapText="1"/>
    </xf>
    <xf numFmtId="0" fontId="3" fillId="7" borderId="1" xfId="0" applyFont="1" applyFill="1" applyBorder="1" applyAlignment="1">
      <alignment horizontal="center"/>
    </xf>
    <xf numFmtId="0" fontId="0" fillId="4" borderId="1" xfId="0" applyFill="1" applyBorder="1" applyAlignment="1">
      <alignment vertical="top"/>
    </xf>
    <xf numFmtId="0" fontId="26" fillId="10" borderId="1" xfId="0" applyFont="1" applyFill="1" applyBorder="1" applyAlignment="1">
      <alignment horizontal="center" vertical="top"/>
    </xf>
    <xf numFmtId="0" fontId="26" fillId="10" borderId="1" xfId="0" applyFont="1" applyFill="1" applyBorder="1" applyAlignment="1">
      <alignment vertical="top" wrapText="1"/>
    </xf>
    <xf numFmtId="0" fontId="26" fillId="10" borderId="1" xfId="0" applyFont="1" applyFill="1" applyBorder="1" applyAlignment="1">
      <alignment wrapText="1"/>
    </xf>
    <xf numFmtId="0" fontId="26" fillId="10" borderId="1" xfId="0" applyFont="1" applyFill="1" applyBorder="1"/>
    <xf numFmtId="0" fontId="3" fillId="0" borderId="1" xfId="0" applyFont="1" applyBorder="1" applyAlignment="1">
      <alignment horizontal="center"/>
    </xf>
    <xf numFmtId="0" fontId="4" fillId="0" borderId="0" xfId="0" applyFont="1" applyAlignment="1">
      <alignment horizontal="left" wrapText="1"/>
    </xf>
    <xf numFmtId="0" fontId="4" fillId="0" borderId="0" xfId="0" applyFont="1" applyAlignment="1">
      <alignment horizontal="left"/>
    </xf>
    <xf numFmtId="0" fontId="0" fillId="0" borderId="0" xfId="0" applyAlignment="1">
      <alignment horizontal="left" vertical="center" wrapText="1"/>
    </xf>
    <xf numFmtId="0" fontId="0" fillId="0" borderId="0" xfId="0" applyAlignment="1">
      <alignment horizontal="left" vertical="top" wrapText="1"/>
    </xf>
    <xf numFmtId="0" fontId="2" fillId="8" borderId="0" xfId="0" applyFont="1" applyFill="1" applyAlignment="1">
      <alignment horizontal="left"/>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0" xfId="0" applyFont="1" applyFill="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1" fillId="2" borderId="1" xfId="0" applyFont="1" applyFill="1" applyBorder="1" applyAlignment="1">
      <alignment horizontal="center"/>
    </xf>
    <xf numFmtId="0" fontId="0" fillId="0" borderId="4"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4" borderId="1" xfId="0" applyFill="1" applyBorder="1" applyAlignment="1">
      <alignment horizontal="left" vertical="top" wrapText="1"/>
    </xf>
    <xf numFmtId="0" fontId="19" fillId="10" borderId="1" xfId="0" applyFont="1" applyFill="1" applyBorder="1" applyAlignment="1">
      <alignment horizontal="center" wrapText="1"/>
    </xf>
    <xf numFmtId="0" fontId="28" fillId="4" borderId="5" xfId="2" quotePrefix="1" applyFont="1" applyFill="1" applyBorder="1" applyAlignment="1">
      <alignment vertical="top" wrapText="1"/>
    </xf>
    <xf numFmtId="0" fontId="28" fillId="4" borderId="0" xfId="2" applyFont="1" applyFill="1" applyAlignment="1">
      <alignment vertical="top" wrapText="1"/>
    </xf>
  </cellXfs>
  <cellStyles count="3">
    <cellStyle name="Hyperlink" xfId="2" builtinId="8"/>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47474"/>
      <color rgb="FFFFFF99"/>
      <color rgb="FFFF3333"/>
      <color rgb="FFEE0000"/>
      <color rgb="FFC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133350</xdr:colOff>
      <xdr:row>17</xdr:row>
      <xdr:rowOff>31750</xdr:rowOff>
    </xdr:from>
    <xdr:to>
      <xdr:col>17</xdr:col>
      <xdr:colOff>211423</xdr:colOff>
      <xdr:row>33</xdr:row>
      <xdr:rowOff>974725</xdr:rowOff>
    </xdr:to>
    <xdr:pic>
      <xdr:nvPicPr>
        <xdr:cNvPr id="2" name="Picture 1">
          <a:extLst>
            <a:ext uri="{FF2B5EF4-FFF2-40B4-BE49-F238E27FC236}">
              <a16:creationId xmlns:a16="http://schemas.microsoft.com/office/drawing/2014/main" id="{457F5858-9BC7-46A5-84E1-0DB3F80D0584}"/>
            </a:ext>
          </a:extLst>
        </xdr:cNvPr>
        <xdr:cNvPicPr>
          <a:picLocks noChangeAspect="1"/>
        </xdr:cNvPicPr>
      </xdr:nvPicPr>
      <xdr:blipFill>
        <a:blip xmlns:r="http://schemas.openxmlformats.org/officeDocument/2006/relationships" r:embed="rId1"/>
        <a:stretch>
          <a:fillRect/>
        </a:stretch>
      </xdr:blipFill>
      <xdr:spPr>
        <a:xfrm>
          <a:off x="6076950" y="6089650"/>
          <a:ext cx="7393273" cy="4435476"/>
        </a:xfrm>
        <a:prstGeom prst="rect">
          <a:avLst/>
        </a:prstGeom>
      </xdr:spPr>
    </xdr:pic>
    <xdr:clientData/>
  </xdr:twoCellAnchor>
  <xdr:twoCellAnchor>
    <xdr:from>
      <xdr:col>11</xdr:col>
      <xdr:colOff>257175</xdr:colOff>
      <xdr:row>25</xdr:row>
      <xdr:rowOff>66675</xdr:rowOff>
    </xdr:from>
    <xdr:to>
      <xdr:col>13</xdr:col>
      <xdr:colOff>314325</xdr:colOff>
      <xdr:row>34</xdr:row>
      <xdr:rowOff>171450</xdr:rowOff>
    </xdr:to>
    <xdr:sp macro="" textlink="">
      <xdr:nvSpPr>
        <xdr:cNvPr id="3" name="Rectangle 2">
          <a:extLst>
            <a:ext uri="{FF2B5EF4-FFF2-40B4-BE49-F238E27FC236}">
              <a16:creationId xmlns:a16="http://schemas.microsoft.com/office/drawing/2014/main" id="{71A56209-669E-0A7D-7654-51FBC460E648}"/>
            </a:ext>
          </a:extLst>
        </xdr:cNvPr>
        <xdr:cNvSpPr/>
      </xdr:nvSpPr>
      <xdr:spPr>
        <a:xfrm>
          <a:off x="9267825" y="7896225"/>
          <a:ext cx="1276350" cy="1733550"/>
        </a:xfrm>
        <a:prstGeom prst="rect">
          <a:avLst/>
        </a:prstGeom>
        <a:solidFill>
          <a:srgbClr val="747474">
            <a:alpha val="50196"/>
          </a:srgbClr>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undp.org/india/publications/ai-justice-ethical-fair-and-robust-adoption-indias-cou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C4940-3FB2-47E9-9FB3-ADD277B6E8ED}">
  <dimension ref="A1:M34"/>
  <sheetViews>
    <sheetView tabSelected="1" zoomScaleNormal="100" workbookViewId="0"/>
  </sheetViews>
  <sheetFormatPr defaultRowHeight="14.5" x14ac:dyDescent="0.35"/>
  <cols>
    <col min="1" max="1" width="21.36328125" customWidth="1"/>
    <col min="2" max="2" width="16.54296875" customWidth="1"/>
    <col min="3" max="3" width="12.36328125" customWidth="1"/>
    <col min="4" max="4" width="14.54296875" customWidth="1"/>
    <col min="5" max="5" width="11.7265625" customWidth="1"/>
  </cols>
  <sheetData>
    <row r="1" spans="1:13" ht="16" x14ac:dyDescent="0.4">
      <c r="A1" s="6" t="s">
        <v>3</v>
      </c>
    </row>
    <row r="2" spans="1:13" ht="16" x14ac:dyDescent="0.4">
      <c r="A2" s="6" t="s">
        <v>76</v>
      </c>
    </row>
    <row r="3" spans="1:13" ht="16" x14ac:dyDescent="0.4">
      <c r="A3" s="3"/>
    </row>
    <row r="4" spans="1:13" ht="33" customHeight="1" x14ac:dyDescent="0.35">
      <c r="A4" s="85" t="s">
        <v>209</v>
      </c>
      <c r="B4" s="86"/>
      <c r="C4" s="86"/>
      <c r="D4" s="86"/>
      <c r="E4" s="86"/>
      <c r="F4" s="86"/>
      <c r="G4" s="86"/>
      <c r="H4" s="86"/>
      <c r="I4" s="86"/>
      <c r="J4" s="86"/>
      <c r="K4" s="86"/>
      <c r="L4" s="86"/>
      <c r="M4" s="86"/>
    </row>
    <row r="6" spans="1:13" x14ac:dyDescent="0.35">
      <c r="A6" s="5" t="s">
        <v>205</v>
      </c>
    </row>
    <row r="7" spans="1:13" ht="45.5" customHeight="1" x14ac:dyDescent="0.35">
      <c r="A7" s="87" t="s">
        <v>210</v>
      </c>
      <c r="B7" s="87"/>
      <c r="C7" s="87"/>
      <c r="D7" s="87"/>
      <c r="E7" s="87"/>
      <c r="F7" s="87"/>
      <c r="G7" s="87"/>
      <c r="H7" s="87"/>
      <c r="I7" s="87"/>
      <c r="J7" s="87"/>
      <c r="K7" s="87"/>
      <c r="L7" s="87"/>
      <c r="M7" s="87"/>
    </row>
    <row r="9" spans="1:13" x14ac:dyDescent="0.35">
      <c r="A9" s="5" t="s">
        <v>0</v>
      </c>
    </row>
    <row r="10" spans="1:13" ht="188" customHeight="1" x14ac:dyDescent="0.35">
      <c r="A10" s="88" t="s">
        <v>206</v>
      </c>
      <c r="B10" s="88"/>
      <c r="C10" s="88"/>
      <c r="D10" s="88"/>
      <c r="E10" s="88"/>
      <c r="F10" s="88"/>
      <c r="G10" s="88"/>
      <c r="H10" s="88"/>
      <c r="I10" s="88"/>
      <c r="J10" s="88"/>
      <c r="K10" s="88"/>
      <c r="L10" s="88"/>
      <c r="M10" s="88"/>
    </row>
    <row r="11" spans="1:13" x14ac:dyDescent="0.35">
      <c r="A11" s="89" t="s">
        <v>241</v>
      </c>
      <c r="B11" s="89"/>
      <c r="C11" s="89"/>
      <c r="D11" s="89"/>
      <c r="E11" s="89"/>
      <c r="F11" s="89"/>
      <c r="G11" s="89"/>
      <c r="H11" s="89"/>
      <c r="I11" s="89"/>
      <c r="J11" s="89"/>
      <c r="K11" s="89"/>
      <c r="L11" s="89"/>
      <c r="M11" s="89"/>
    </row>
    <row r="12" spans="1:13" ht="30" customHeight="1" x14ac:dyDescent="0.35">
      <c r="A12" s="88" t="s">
        <v>211</v>
      </c>
      <c r="B12" s="88"/>
      <c r="C12" s="88"/>
      <c r="D12" s="88"/>
      <c r="E12" s="88"/>
      <c r="F12" s="88"/>
      <c r="G12" s="88"/>
      <c r="H12" s="88"/>
      <c r="I12" s="88"/>
      <c r="J12" s="88"/>
      <c r="K12" s="88"/>
      <c r="L12" s="88"/>
      <c r="M12" s="88"/>
    </row>
    <row r="13" spans="1:13" x14ac:dyDescent="0.35">
      <c r="A13" t="s">
        <v>212</v>
      </c>
    </row>
    <row r="14" spans="1:13" x14ac:dyDescent="0.35">
      <c r="A14" t="s">
        <v>213</v>
      </c>
    </row>
    <row r="15" spans="1:13" x14ac:dyDescent="0.35">
      <c r="A15" t="s">
        <v>214</v>
      </c>
    </row>
    <row r="16" spans="1:13" x14ac:dyDescent="0.35">
      <c r="A16" t="s">
        <v>215</v>
      </c>
    </row>
    <row r="19" spans="1:5" x14ac:dyDescent="0.35">
      <c r="A19" s="84" t="s">
        <v>1</v>
      </c>
      <c r="B19" s="84"/>
      <c r="C19" s="84"/>
      <c r="D19" s="84"/>
      <c r="E19" s="84"/>
    </row>
    <row r="20" spans="1:5" s="48" customFormat="1" ht="43.5" x14ac:dyDescent="0.35">
      <c r="A20" s="47" t="s">
        <v>2</v>
      </c>
      <c r="B20" s="47" t="s">
        <v>208</v>
      </c>
      <c r="C20" s="46" t="s">
        <v>271</v>
      </c>
      <c r="D20" s="47" t="s">
        <v>207</v>
      </c>
      <c r="E20" s="46" t="s">
        <v>271</v>
      </c>
    </row>
    <row r="21" spans="1:5" x14ac:dyDescent="0.35">
      <c r="A21" s="23" t="s">
        <v>108</v>
      </c>
      <c r="B21" s="2">
        <v>5</v>
      </c>
      <c r="C21" s="2">
        <v>2</v>
      </c>
      <c r="D21" s="2">
        <v>5</v>
      </c>
      <c r="E21" s="2">
        <v>2</v>
      </c>
    </row>
    <row r="22" spans="1:5" x14ac:dyDescent="0.35">
      <c r="A22" s="23" t="s">
        <v>109</v>
      </c>
      <c r="B22" s="2">
        <v>3</v>
      </c>
      <c r="C22" s="2">
        <v>2</v>
      </c>
      <c r="D22" s="2">
        <v>2</v>
      </c>
      <c r="E22" s="2">
        <v>2</v>
      </c>
    </row>
    <row r="23" spans="1:5" x14ac:dyDescent="0.35">
      <c r="A23" s="23" t="s">
        <v>110</v>
      </c>
      <c r="B23" s="2">
        <v>5</v>
      </c>
      <c r="C23" s="2" t="s">
        <v>260</v>
      </c>
      <c r="D23" s="2">
        <v>5</v>
      </c>
      <c r="E23" s="2" t="s">
        <v>260</v>
      </c>
    </row>
    <row r="24" spans="1:5" x14ac:dyDescent="0.35">
      <c r="A24" s="23" t="s">
        <v>114</v>
      </c>
      <c r="B24" s="2">
        <v>11</v>
      </c>
      <c r="C24" s="2">
        <v>5</v>
      </c>
      <c r="D24" s="2">
        <v>6</v>
      </c>
      <c r="E24" s="2">
        <v>2</v>
      </c>
    </row>
    <row r="25" spans="1:5" x14ac:dyDescent="0.35">
      <c r="A25" s="23" t="s">
        <v>111</v>
      </c>
      <c r="B25" s="2">
        <v>22</v>
      </c>
      <c r="C25" s="2">
        <v>6</v>
      </c>
      <c r="D25" s="2">
        <v>11</v>
      </c>
      <c r="E25" s="2">
        <v>2</v>
      </c>
    </row>
    <row r="26" spans="1:5" x14ac:dyDescent="0.35">
      <c r="A26" s="23" t="s">
        <v>112</v>
      </c>
      <c r="B26" s="2">
        <v>6</v>
      </c>
      <c r="C26" s="2" t="s">
        <v>260</v>
      </c>
      <c r="D26" s="2">
        <v>4</v>
      </c>
      <c r="E26" s="2" t="s">
        <v>260</v>
      </c>
    </row>
    <row r="27" spans="1:5" x14ac:dyDescent="0.35">
      <c r="A27" s="23" t="s">
        <v>191</v>
      </c>
      <c r="B27" s="2">
        <v>3</v>
      </c>
      <c r="C27" s="2" t="s">
        <v>260</v>
      </c>
      <c r="D27" s="2">
        <v>3</v>
      </c>
      <c r="E27" s="2" t="s">
        <v>260</v>
      </c>
    </row>
    <row r="28" spans="1:5" x14ac:dyDescent="0.35">
      <c r="A28" s="23" t="s">
        <v>113</v>
      </c>
      <c r="B28" s="2">
        <v>3</v>
      </c>
      <c r="C28" s="2" t="s">
        <v>260</v>
      </c>
      <c r="D28" s="2">
        <v>3</v>
      </c>
      <c r="E28" s="2" t="s">
        <v>260</v>
      </c>
    </row>
    <row r="29" spans="1:5" x14ac:dyDescent="0.35">
      <c r="A29" s="1"/>
      <c r="B29" s="2"/>
      <c r="C29" s="2"/>
      <c r="D29" s="2"/>
      <c r="E29" s="1"/>
    </row>
    <row r="30" spans="1:5" x14ac:dyDescent="0.35">
      <c r="A30" s="4" t="s">
        <v>77</v>
      </c>
      <c r="B30" s="78">
        <f>SUM(B21:B28)</f>
        <v>58</v>
      </c>
      <c r="C30" s="78">
        <f>SUM(C21:C28)</f>
        <v>15</v>
      </c>
      <c r="D30" s="78">
        <f t="shared" ref="D30:E30" si="0">SUM(D21:D28)</f>
        <v>39</v>
      </c>
      <c r="E30" s="78">
        <f t="shared" si="0"/>
        <v>8</v>
      </c>
    </row>
    <row r="33" spans="1:3" ht="28.5" customHeight="1" x14ac:dyDescent="0.35">
      <c r="A33" s="108" t="s">
        <v>277</v>
      </c>
      <c r="B33" s="109"/>
      <c r="C33" s="109"/>
    </row>
    <row r="34" spans="1:3" ht="120" customHeight="1" x14ac:dyDescent="0.35">
      <c r="A34" s="75" t="e" vm="1">
        <v>#VALUE!</v>
      </c>
    </row>
  </sheetData>
  <mergeCells count="7">
    <mergeCell ref="A19:E19"/>
    <mergeCell ref="A33:C33"/>
    <mergeCell ref="A4:M4"/>
    <mergeCell ref="A7:M7"/>
    <mergeCell ref="A10:M10"/>
    <mergeCell ref="A11:M11"/>
    <mergeCell ref="A12:M12"/>
  </mergeCells>
  <hyperlinks>
    <hyperlink ref="A33:C33" r:id="rId1" display="To access the full report on the UNDP website,click here or scan the QR code below:" xr:uid="{83C84803-7FEB-4C90-BE9C-415B7DAC36B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9E031-24A5-4E7E-9050-9B4C6EAB6E2E}">
  <sheetPr>
    <tabColor rgb="FFC00000"/>
  </sheetPr>
  <dimension ref="A1:N225"/>
  <sheetViews>
    <sheetView zoomScale="106" zoomScaleNormal="106" workbookViewId="0">
      <pane ySplit="1" topLeftCell="A2" activePane="bottomLeft" state="frozen"/>
      <selection pane="bottomLeft" activeCell="H177" sqref="H177"/>
    </sheetView>
  </sheetViews>
  <sheetFormatPr defaultRowHeight="14.5" x14ac:dyDescent="0.35"/>
  <cols>
    <col min="1" max="1" width="4.453125" style="20" customWidth="1"/>
    <col min="2" max="2" width="61.453125" style="23" customWidth="1"/>
    <col min="3" max="3" width="28.90625" style="1" customWidth="1"/>
    <col min="4" max="4" width="49" style="43" customWidth="1"/>
    <col min="5" max="16384" width="8.7265625" style="1"/>
  </cols>
  <sheetData>
    <row r="1" spans="1:5" ht="18.5" x14ac:dyDescent="0.45">
      <c r="A1" s="7"/>
      <c r="B1" s="8" t="s">
        <v>4</v>
      </c>
      <c r="C1" s="9" t="s">
        <v>5</v>
      </c>
      <c r="D1" s="9" t="s">
        <v>221</v>
      </c>
      <c r="E1" s="10" t="s">
        <v>6</v>
      </c>
    </row>
    <row r="2" spans="1:5" s="15" customFormat="1" ht="18.5" x14ac:dyDescent="0.45">
      <c r="A2" s="11"/>
      <c r="B2" s="12" t="s">
        <v>108</v>
      </c>
      <c r="C2" s="13"/>
      <c r="D2" s="13"/>
      <c r="E2" s="14"/>
    </row>
    <row r="3" spans="1:5" s="19" customFormat="1" ht="16" x14ac:dyDescent="0.4">
      <c r="A3" s="16">
        <v>1</v>
      </c>
      <c r="B3" s="17" t="s">
        <v>11</v>
      </c>
      <c r="C3" s="18"/>
      <c r="D3" s="51" t="s">
        <v>220</v>
      </c>
    </row>
    <row r="4" spans="1:5" x14ac:dyDescent="0.35">
      <c r="B4" s="21" t="s">
        <v>7</v>
      </c>
      <c r="C4" s="22"/>
    </row>
    <row r="5" spans="1:5" ht="16.5" customHeight="1" x14ac:dyDescent="0.35">
      <c r="B5" s="23" t="s">
        <v>46</v>
      </c>
      <c r="C5" s="22"/>
    </row>
    <row r="6" spans="1:5" x14ac:dyDescent="0.35">
      <c r="B6" s="23" t="s">
        <v>47</v>
      </c>
      <c r="C6" s="22"/>
    </row>
    <row r="7" spans="1:5" ht="29" x14ac:dyDescent="0.35">
      <c r="B7" s="23" t="s">
        <v>82</v>
      </c>
      <c r="C7" s="22"/>
    </row>
    <row r="9" spans="1:5" x14ac:dyDescent="0.35">
      <c r="A9" s="20">
        <v>2</v>
      </c>
      <c r="B9" s="17" t="s">
        <v>8</v>
      </c>
      <c r="D9" s="35" t="s">
        <v>224</v>
      </c>
      <c r="E9" s="15">
        <f>VLOOKUP(D9,'Response validation'!B3:C5,2,FALSE)</f>
        <v>10</v>
      </c>
    </row>
    <row r="10" spans="1:5" ht="29" x14ac:dyDescent="0.35">
      <c r="B10" s="21" t="s">
        <v>48</v>
      </c>
      <c r="C10" s="22"/>
    </row>
    <row r="12" spans="1:5" ht="29" x14ac:dyDescent="0.35">
      <c r="A12" s="25" t="s">
        <v>99</v>
      </c>
      <c r="B12" s="26" t="s">
        <v>115</v>
      </c>
      <c r="D12" s="35" t="s">
        <v>230</v>
      </c>
      <c r="E12" s="15">
        <f>VLOOKUP(D12,'Response validation'!B7:C9,2,FALSE)</f>
        <v>10</v>
      </c>
    </row>
    <row r="13" spans="1:5" x14ac:dyDescent="0.35">
      <c r="B13" s="23" t="s">
        <v>58</v>
      </c>
      <c r="C13" s="22"/>
    </row>
    <row r="14" spans="1:5" x14ac:dyDescent="0.35">
      <c r="B14" s="23" t="s">
        <v>116</v>
      </c>
      <c r="C14" s="22"/>
    </row>
    <row r="16" spans="1:5" x14ac:dyDescent="0.35">
      <c r="A16" s="20">
        <v>3</v>
      </c>
      <c r="B16" s="17" t="s">
        <v>196</v>
      </c>
      <c r="D16" s="51" t="s">
        <v>220</v>
      </c>
    </row>
    <row r="17" spans="1:5" x14ac:dyDescent="0.35">
      <c r="B17" s="23" t="s">
        <v>118</v>
      </c>
      <c r="C17" s="24"/>
    </row>
    <row r="18" spans="1:5" x14ac:dyDescent="0.35">
      <c r="B18" s="23" t="s">
        <v>117</v>
      </c>
      <c r="C18" s="24"/>
    </row>
    <row r="19" spans="1:5" x14ac:dyDescent="0.35">
      <c r="B19" s="23" t="s">
        <v>119</v>
      </c>
      <c r="C19" s="24"/>
    </row>
    <row r="20" spans="1:5" x14ac:dyDescent="0.35">
      <c r="B20" s="23" t="s">
        <v>197</v>
      </c>
      <c r="C20" s="24"/>
    </row>
    <row r="22" spans="1:5" ht="29" x14ac:dyDescent="0.35">
      <c r="A22" s="25" t="s">
        <v>120</v>
      </c>
      <c r="B22" s="17" t="s">
        <v>121</v>
      </c>
      <c r="D22" s="35" t="s">
        <v>234</v>
      </c>
      <c r="E22" s="15">
        <f>VLOOKUP(D22,'Response validation'!B11:C13,2,FALSE)</f>
        <v>6</v>
      </c>
    </row>
    <row r="23" spans="1:5" ht="29" x14ac:dyDescent="0.35">
      <c r="B23" s="23" t="s">
        <v>195</v>
      </c>
      <c r="C23" s="24"/>
    </row>
    <row r="24" spans="1:5" ht="29" x14ac:dyDescent="0.35">
      <c r="B24" s="23" t="s">
        <v>122</v>
      </c>
      <c r="C24" s="24"/>
    </row>
    <row r="25" spans="1:5" ht="29" x14ac:dyDescent="0.35">
      <c r="B25" s="23" t="s">
        <v>123</v>
      </c>
      <c r="C25" s="24"/>
    </row>
    <row r="26" spans="1:5" x14ac:dyDescent="0.35">
      <c r="B26" s="23" t="s">
        <v>198</v>
      </c>
      <c r="C26" s="22"/>
    </row>
    <row r="28" spans="1:5" s="15" customFormat="1" ht="18.5" x14ac:dyDescent="0.45">
      <c r="A28" s="11"/>
      <c r="B28" s="12" t="s">
        <v>109</v>
      </c>
      <c r="C28" s="13"/>
      <c r="D28" s="13"/>
      <c r="E28" s="14"/>
    </row>
    <row r="29" spans="1:5" x14ac:dyDescent="0.35">
      <c r="A29" s="20">
        <v>4</v>
      </c>
      <c r="B29" s="27" t="s">
        <v>13</v>
      </c>
      <c r="D29" s="51" t="s">
        <v>220</v>
      </c>
    </row>
    <row r="30" spans="1:5" x14ac:dyDescent="0.35">
      <c r="B30" s="21" t="s">
        <v>14</v>
      </c>
      <c r="C30" s="22"/>
    </row>
    <row r="32" spans="1:5" ht="29" x14ac:dyDescent="0.35">
      <c r="A32" s="20">
        <v>5</v>
      </c>
      <c r="B32" s="27" t="s">
        <v>237</v>
      </c>
      <c r="D32" s="35" t="s">
        <v>12</v>
      </c>
      <c r="E32" s="15">
        <f>VLOOKUP(D32,'Response validation'!L3:N4,2,FALSE)</f>
        <v>10</v>
      </c>
    </row>
    <row r="33" spans="1:5" x14ac:dyDescent="0.35">
      <c r="B33" s="44" t="s">
        <v>236</v>
      </c>
    </row>
    <row r="34" spans="1:5" x14ac:dyDescent="0.35">
      <c r="B34" s="29"/>
    </row>
    <row r="35" spans="1:5" x14ac:dyDescent="0.35">
      <c r="A35" s="20">
        <v>6</v>
      </c>
      <c r="B35" s="30" t="s">
        <v>127</v>
      </c>
      <c r="D35" s="51" t="s">
        <v>220</v>
      </c>
    </row>
    <row r="36" spans="1:5" x14ac:dyDescent="0.35">
      <c r="B36" s="31" t="s">
        <v>126</v>
      </c>
      <c r="C36" s="24"/>
      <c r="D36" s="52"/>
    </row>
    <row r="37" spans="1:5" x14ac:dyDescent="0.35">
      <c r="B37" s="31" t="s">
        <v>124</v>
      </c>
      <c r="C37" s="24"/>
      <c r="D37" s="53"/>
    </row>
    <row r="38" spans="1:5" x14ac:dyDescent="0.35">
      <c r="B38" s="31" t="s">
        <v>125</v>
      </c>
      <c r="C38" s="24"/>
      <c r="D38" s="53"/>
    </row>
    <row r="39" spans="1:5" x14ac:dyDescent="0.35">
      <c r="B39" s="32" t="s">
        <v>83</v>
      </c>
      <c r="C39" s="24"/>
    </row>
    <row r="40" spans="1:5" x14ac:dyDescent="0.35">
      <c r="B40" s="32" t="s">
        <v>84</v>
      </c>
      <c r="C40" s="24"/>
    </row>
    <row r="41" spans="1:5" x14ac:dyDescent="0.35">
      <c r="B41" s="32" t="s">
        <v>85</v>
      </c>
      <c r="C41" s="24"/>
    </row>
    <row r="42" spans="1:5" x14ac:dyDescent="0.35">
      <c r="B42" s="32" t="s">
        <v>86</v>
      </c>
      <c r="C42" s="24"/>
    </row>
    <row r="43" spans="1:5" x14ac:dyDescent="0.35">
      <c r="B43" s="32" t="s">
        <v>87</v>
      </c>
      <c r="C43" s="24"/>
    </row>
    <row r="44" spans="1:5" x14ac:dyDescent="0.35">
      <c r="B44" s="32" t="s">
        <v>88</v>
      </c>
      <c r="C44" s="22"/>
    </row>
    <row r="46" spans="1:5" s="15" customFormat="1" ht="18.5" x14ac:dyDescent="0.45">
      <c r="A46" s="11"/>
      <c r="B46" s="12" t="s">
        <v>110</v>
      </c>
      <c r="C46" s="13"/>
      <c r="D46" s="13"/>
      <c r="E46" s="14"/>
    </row>
    <row r="47" spans="1:5" ht="29" x14ac:dyDescent="0.35">
      <c r="A47" s="20">
        <v>7</v>
      </c>
      <c r="B47" s="17" t="s">
        <v>128</v>
      </c>
      <c r="D47" s="35" t="s">
        <v>239</v>
      </c>
      <c r="E47" s="15">
        <f>VLOOKUP(D47,'Response validation'!B19:C21,2,FALSE)</f>
        <v>6</v>
      </c>
    </row>
    <row r="48" spans="1:5" x14ac:dyDescent="0.35">
      <c r="B48" s="33" t="s">
        <v>129</v>
      </c>
      <c r="C48" s="24"/>
    </row>
    <row r="49" spans="1:5" x14ac:dyDescent="0.35">
      <c r="B49" s="33" t="s">
        <v>130</v>
      </c>
      <c r="C49" s="24"/>
    </row>
    <row r="50" spans="1:5" x14ac:dyDescent="0.35">
      <c r="B50" s="33" t="s">
        <v>131</v>
      </c>
      <c r="C50" s="24"/>
    </row>
    <row r="51" spans="1:5" x14ac:dyDescent="0.35">
      <c r="B51" s="32" t="s">
        <v>132</v>
      </c>
      <c r="C51" s="24"/>
    </row>
    <row r="52" spans="1:5" x14ac:dyDescent="0.35">
      <c r="B52" s="32" t="s">
        <v>133</v>
      </c>
      <c r="C52" s="24"/>
    </row>
    <row r="53" spans="1:5" x14ac:dyDescent="0.35">
      <c r="B53" s="32" t="s">
        <v>197</v>
      </c>
      <c r="C53" s="24"/>
    </row>
    <row r="55" spans="1:5" ht="43.5" x14ac:dyDescent="0.35">
      <c r="A55" s="25">
        <v>8</v>
      </c>
      <c r="B55" s="27" t="s">
        <v>135</v>
      </c>
      <c r="D55" s="35" t="s">
        <v>91</v>
      </c>
      <c r="E55" s="15">
        <f>VLOOKUP(D55,'Response validation'!B23:C26,2,FALSE)</f>
        <v>3</v>
      </c>
    </row>
    <row r="56" spans="1:5" x14ac:dyDescent="0.35">
      <c r="B56" s="32" t="s">
        <v>51</v>
      </c>
      <c r="C56" s="22"/>
      <c r="D56" s="51"/>
    </row>
    <row r="58" spans="1:5" ht="29" x14ac:dyDescent="0.35">
      <c r="A58" s="20">
        <v>9</v>
      </c>
      <c r="B58" s="27" t="s">
        <v>136</v>
      </c>
      <c r="D58" s="35" t="s">
        <v>92</v>
      </c>
      <c r="E58" s="15">
        <f>VLOOKUP(D58,'Response validation'!B23:C26,2,FALSE)</f>
        <v>0</v>
      </c>
    </row>
    <row r="59" spans="1:5" x14ac:dyDescent="0.35">
      <c r="B59" s="32" t="s">
        <v>51</v>
      </c>
      <c r="C59" s="22"/>
      <c r="D59" s="51"/>
    </row>
    <row r="61" spans="1:5" ht="29" x14ac:dyDescent="0.35">
      <c r="A61" s="20">
        <v>10</v>
      </c>
      <c r="B61" s="27" t="s">
        <v>134</v>
      </c>
      <c r="D61" s="35" t="s">
        <v>91</v>
      </c>
      <c r="E61" s="15">
        <f>VLOOKUP(D61,'Response validation'!B23:C26,2,FALSE)</f>
        <v>3</v>
      </c>
    </row>
    <row r="62" spans="1:5" x14ac:dyDescent="0.35">
      <c r="B62" s="32" t="s">
        <v>51</v>
      </c>
      <c r="C62" s="22"/>
    </row>
    <row r="64" spans="1:5" ht="29" x14ac:dyDescent="0.35">
      <c r="A64" s="20">
        <v>11</v>
      </c>
      <c r="B64" s="27" t="s">
        <v>137</v>
      </c>
      <c r="D64" s="35" t="s">
        <v>90</v>
      </c>
      <c r="E64" s="15">
        <f>VLOOKUP(D64,'Response validation'!B23:C26,2,FALSE)</f>
        <v>7</v>
      </c>
    </row>
    <row r="65" spans="1:5" x14ac:dyDescent="0.35">
      <c r="B65" s="32" t="s">
        <v>51</v>
      </c>
      <c r="C65" s="22"/>
    </row>
    <row r="66" spans="1:5" x14ac:dyDescent="0.35">
      <c r="B66" s="34"/>
    </row>
    <row r="67" spans="1:5" s="15" customFormat="1" ht="18.5" x14ac:dyDescent="0.45">
      <c r="A67" s="11"/>
      <c r="B67" s="12" t="s">
        <v>114</v>
      </c>
      <c r="C67" s="13"/>
      <c r="D67" s="13"/>
      <c r="E67" s="14"/>
    </row>
    <row r="68" spans="1:5" x14ac:dyDescent="0.35">
      <c r="A68" s="20">
        <v>12</v>
      </c>
      <c r="B68" s="34" t="s">
        <v>138</v>
      </c>
      <c r="D68" s="51" t="s">
        <v>220</v>
      </c>
    </row>
    <row r="69" spans="1:5" x14ac:dyDescent="0.35">
      <c r="B69" s="32" t="s">
        <v>93</v>
      </c>
      <c r="C69" s="24"/>
    </row>
    <row r="70" spans="1:5" x14ac:dyDescent="0.35">
      <c r="B70" s="32" t="s">
        <v>94</v>
      </c>
      <c r="C70" s="24"/>
    </row>
    <row r="71" spans="1:5" x14ac:dyDescent="0.35">
      <c r="B71" s="32" t="s">
        <v>145</v>
      </c>
      <c r="C71" s="24"/>
    </row>
    <row r="72" spans="1:5" x14ac:dyDescent="0.35">
      <c r="B72" s="32" t="s">
        <v>144</v>
      </c>
      <c r="C72" s="24"/>
    </row>
    <row r="73" spans="1:5" x14ac:dyDescent="0.35">
      <c r="B73" s="32" t="s">
        <v>139</v>
      </c>
      <c r="C73" s="24"/>
    </row>
    <row r="74" spans="1:5" x14ac:dyDescent="0.35">
      <c r="B74" s="32" t="s">
        <v>146</v>
      </c>
      <c r="C74" s="24"/>
    </row>
    <row r="75" spans="1:5" x14ac:dyDescent="0.35">
      <c r="B75" s="32" t="s">
        <v>95</v>
      </c>
      <c r="C75" s="24"/>
    </row>
    <row r="77" spans="1:5" x14ac:dyDescent="0.35">
      <c r="A77" s="20">
        <v>13</v>
      </c>
      <c r="B77" s="27" t="s">
        <v>140</v>
      </c>
      <c r="D77" s="35" t="s">
        <v>246</v>
      </c>
      <c r="E77" s="15">
        <f>VLOOKUP(D77,'Response validation'!B28:C30,2,FALSE)</f>
        <v>6</v>
      </c>
    </row>
    <row r="78" spans="1:5" x14ac:dyDescent="0.35">
      <c r="B78" s="32" t="s">
        <v>141</v>
      </c>
      <c r="C78" s="24"/>
    </row>
    <row r="79" spans="1:5" x14ac:dyDescent="0.35">
      <c r="B79" s="32" t="s">
        <v>142</v>
      </c>
      <c r="C79" s="24"/>
    </row>
    <row r="80" spans="1:5" ht="29" x14ac:dyDescent="0.35">
      <c r="B80" s="32" t="s">
        <v>154</v>
      </c>
      <c r="C80" s="24"/>
    </row>
    <row r="81" spans="1:5" x14ac:dyDescent="0.35">
      <c r="B81" s="32" t="s">
        <v>143</v>
      </c>
      <c r="C81" s="24"/>
    </row>
    <row r="82" spans="1:5" x14ac:dyDescent="0.35">
      <c r="B82" s="32" t="s">
        <v>152</v>
      </c>
      <c r="C82" s="24"/>
    </row>
    <row r="83" spans="1:5" x14ac:dyDescent="0.35">
      <c r="B83" s="32" t="s">
        <v>153</v>
      </c>
      <c r="C83" s="24"/>
    </row>
    <row r="84" spans="1:5" x14ac:dyDescent="0.35">
      <c r="B84" s="32"/>
    </row>
    <row r="85" spans="1:5" ht="43.5" x14ac:dyDescent="0.35">
      <c r="A85" s="20">
        <v>14</v>
      </c>
      <c r="B85" s="27" t="s">
        <v>155</v>
      </c>
      <c r="D85" s="35" t="s">
        <v>199</v>
      </c>
      <c r="E85" s="15">
        <f>VLOOKUP(D85,'Response validation'!B32:C34, 2, FALSE)</f>
        <v>10</v>
      </c>
    </row>
    <row r="86" spans="1:5" x14ac:dyDescent="0.35">
      <c r="B86" s="32" t="s">
        <v>272</v>
      </c>
      <c r="C86" s="24"/>
    </row>
    <row r="87" spans="1:5" x14ac:dyDescent="0.35">
      <c r="B87" s="32" t="s">
        <v>162</v>
      </c>
      <c r="C87" s="24"/>
    </row>
    <row r="88" spans="1:5" x14ac:dyDescent="0.35">
      <c r="B88" s="32" t="s">
        <v>156</v>
      </c>
      <c r="C88" s="24"/>
    </row>
    <row r="89" spans="1:5" x14ac:dyDescent="0.35">
      <c r="B89" s="32" t="s">
        <v>157</v>
      </c>
      <c r="C89" s="24"/>
    </row>
    <row r="90" spans="1:5" x14ac:dyDescent="0.35">
      <c r="B90" s="32" t="s">
        <v>158</v>
      </c>
      <c r="C90" s="24"/>
    </row>
    <row r="91" spans="1:5" x14ac:dyDescent="0.35">
      <c r="B91" s="32" t="s">
        <v>159</v>
      </c>
      <c r="C91" s="24"/>
    </row>
    <row r="92" spans="1:5" x14ac:dyDescent="0.35">
      <c r="B92" s="32" t="s">
        <v>153</v>
      </c>
      <c r="C92" s="24"/>
    </row>
    <row r="93" spans="1:5" x14ac:dyDescent="0.35">
      <c r="B93" s="29"/>
    </row>
    <row r="94" spans="1:5" x14ac:dyDescent="0.35">
      <c r="A94" s="20">
        <v>15</v>
      </c>
      <c r="B94" s="27" t="s">
        <v>161</v>
      </c>
      <c r="D94" s="51" t="s">
        <v>220</v>
      </c>
    </row>
    <row r="95" spans="1:5" x14ac:dyDescent="0.35">
      <c r="B95" s="32" t="s">
        <v>96</v>
      </c>
      <c r="C95" s="24"/>
    </row>
    <row r="96" spans="1:5" x14ac:dyDescent="0.35">
      <c r="B96" s="32" t="s">
        <v>97</v>
      </c>
      <c r="C96" s="24"/>
    </row>
    <row r="97" spans="1:5" x14ac:dyDescent="0.35">
      <c r="B97" s="32" t="s">
        <v>98</v>
      </c>
      <c r="C97" s="24"/>
    </row>
    <row r="99" spans="1:5" ht="29" x14ac:dyDescent="0.35">
      <c r="A99" s="20">
        <v>16</v>
      </c>
      <c r="B99" s="27" t="s">
        <v>160</v>
      </c>
      <c r="D99" s="35" t="s">
        <v>150</v>
      </c>
      <c r="E99" s="15">
        <f>VLOOKUP(D99,'Response validation'!B36:C40, 2, FALSE)</f>
        <v>7</v>
      </c>
    </row>
    <row r="101" spans="1:5" ht="29" x14ac:dyDescent="0.35">
      <c r="A101" s="20">
        <v>17</v>
      </c>
      <c r="B101" s="27" t="s">
        <v>21</v>
      </c>
      <c r="D101" s="51" t="s">
        <v>220</v>
      </c>
    </row>
    <row r="102" spans="1:5" x14ac:dyDescent="0.35">
      <c r="B102" s="23" t="s">
        <v>22</v>
      </c>
      <c r="C102" s="22"/>
    </row>
    <row r="104" spans="1:5" x14ac:dyDescent="0.35">
      <c r="A104" s="20">
        <v>18</v>
      </c>
      <c r="B104" s="27" t="s">
        <v>163</v>
      </c>
      <c r="D104" s="51" t="s">
        <v>220</v>
      </c>
    </row>
    <row r="105" spans="1:5" x14ac:dyDescent="0.35">
      <c r="B105" s="23" t="s">
        <v>15</v>
      </c>
      <c r="C105" s="22"/>
    </row>
    <row r="106" spans="1:5" x14ac:dyDescent="0.35">
      <c r="B106" s="21" t="s">
        <v>164</v>
      </c>
      <c r="C106" s="22"/>
    </row>
    <row r="107" spans="1:5" x14ac:dyDescent="0.35">
      <c r="B107" s="23" t="s">
        <v>16</v>
      </c>
      <c r="C107" s="22"/>
    </row>
    <row r="109" spans="1:5" ht="29" x14ac:dyDescent="0.35">
      <c r="A109" s="20">
        <v>19</v>
      </c>
      <c r="B109" s="27" t="s">
        <v>20</v>
      </c>
      <c r="D109" s="35" t="s">
        <v>12</v>
      </c>
      <c r="E109" s="15">
        <f>VLOOKUP(D109,'Response validation'!L3:N4, 2, FALSE)</f>
        <v>10</v>
      </c>
    </row>
    <row r="110" spans="1:5" x14ac:dyDescent="0.35">
      <c r="B110" s="32" t="s">
        <v>52</v>
      </c>
      <c r="C110" s="22"/>
    </row>
    <row r="111" spans="1:5" x14ac:dyDescent="0.35">
      <c r="B111" s="44" t="s">
        <v>258</v>
      </c>
    </row>
    <row r="113" spans="1:5" ht="29" x14ac:dyDescent="0.35">
      <c r="A113" s="20">
        <v>20</v>
      </c>
      <c r="B113" s="27" t="s">
        <v>165</v>
      </c>
      <c r="D113" s="35" t="s">
        <v>12</v>
      </c>
      <c r="E113" s="15">
        <f>VLOOKUP(D113,'Response validation'!L3:N4, 2, FALSE)</f>
        <v>10</v>
      </c>
    </row>
    <row r="114" spans="1:5" x14ac:dyDescent="0.35">
      <c r="B114" s="44" t="s">
        <v>258</v>
      </c>
    </row>
    <row r="115" spans="1:5" x14ac:dyDescent="0.35">
      <c r="B115" s="29"/>
    </row>
    <row r="116" spans="1:5" ht="43.5" x14ac:dyDescent="0.35">
      <c r="A116" s="20">
        <v>21</v>
      </c>
      <c r="B116" s="27" t="s">
        <v>28</v>
      </c>
      <c r="D116" s="51" t="s">
        <v>220</v>
      </c>
    </row>
    <row r="117" spans="1:5" x14ac:dyDescent="0.35">
      <c r="B117" s="23" t="s">
        <v>29</v>
      </c>
      <c r="C117" s="22"/>
    </row>
    <row r="118" spans="1:5" x14ac:dyDescent="0.35">
      <c r="B118" s="21" t="s">
        <v>30</v>
      </c>
      <c r="C118" s="22"/>
    </row>
    <row r="120" spans="1:5" ht="43.5" x14ac:dyDescent="0.35">
      <c r="A120" s="20">
        <v>22</v>
      </c>
      <c r="B120" s="27" t="s">
        <v>31</v>
      </c>
      <c r="D120" s="35" t="s">
        <v>12</v>
      </c>
      <c r="E120" s="15">
        <f>VLOOKUP(D120,'Response validation'!L3:N4, 2, FALSE)</f>
        <v>10</v>
      </c>
    </row>
    <row r="121" spans="1:5" x14ac:dyDescent="0.35">
      <c r="B121" s="23" t="s">
        <v>57</v>
      </c>
      <c r="C121" s="22"/>
    </row>
    <row r="123" spans="1:5" s="15" customFormat="1" ht="18.5" x14ac:dyDescent="0.45">
      <c r="A123" s="11"/>
      <c r="B123" s="12" t="s">
        <v>111</v>
      </c>
      <c r="C123" s="13"/>
      <c r="D123" s="13"/>
      <c r="E123" s="14"/>
    </row>
    <row r="124" spans="1:5" x14ac:dyDescent="0.35">
      <c r="A124" s="20">
        <v>23</v>
      </c>
      <c r="B124" s="30" t="s">
        <v>10</v>
      </c>
      <c r="D124" s="35" t="s">
        <v>228</v>
      </c>
      <c r="E124" s="15">
        <f>VLOOKUP(D124,'Response validation'!B15:C17,2,FALSE)</f>
        <v>6</v>
      </c>
    </row>
    <row r="125" spans="1:5" x14ac:dyDescent="0.35">
      <c r="B125" s="32" t="s">
        <v>78</v>
      </c>
      <c r="C125" s="24"/>
    </row>
    <row r="126" spans="1:5" x14ac:dyDescent="0.35">
      <c r="B126" s="32" t="s">
        <v>79</v>
      </c>
      <c r="C126" s="24"/>
    </row>
    <row r="127" spans="1:5" x14ac:dyDescent="0.35">
      <c r="B127" s="32" t="s">
        <v>80</v>
      </c>
      <c r="C127" s="24"/>
    </row>
    <row r="128" spans="1:5" x14ac:dyDescent="0.35">
      <c r="B128" s="32" t="s">
        <v>81</v>
      </c>
      <c r="C128" s="24"/>
    </row>
    <row r="130" spans="1:5" ht="29" x14ac:dyDescent="0.35">
      <c r="A130" s="20">
        <v>24</v>
      </c>
      <c r="B130" s="27" t="s">
        <v>217</v>
      </c>
      <c r="D130" s="35" t="s">
        <v>12</v>
      </c>
      <c r="E130" s="15">
        <f>VLOOKUP(D130,'Response validation'!L3:N4, 2, FALSE)</f>
        <v>10</v>
      </c>
    </row>
    <row r="131" spans="1:5" x14ac:dyDescent="0.35">
      <c r="B131" s="32" t="s">
        <v>19</v>
      </c>
      <c r="C131" s="22"/>
    </row>
    <row r="132" spans="1:5" x14ac:dyDescent="0.35">
      <c r="B132" s="44" t="s">
        <v>258</v>
      </c>
    </row>
    <row r="134" spans="1:5" ht="29" x14ac:dyDescent="0.35">
      <c r="A134" s="20">
        <v>25</v>
      </c>
      <c r="B134" s="17" t="s">
        <v>49</v>
      </c>
      <c r="D134" s="35" t="s">
        <v>12</v>
      </c>
      <c r="E134" s="15">
        <f>VLOOKUP(D134,'Response validation'!L3:N4, 3, FALSE)</f>
        <v>0</v>
      </c>
    </row>
    <row r="135" spans="1:5" x14ac:dyDescent="0.35">
      <c r="B135" s="44" t="s">
        <v>236</v>
      </c>
    </row>
    <row r="136" spans="1:5" x14ac:dyDescent="0.35">
      <c r="B136" s="29"/>
    </row>
    <row r="137" spans="1:5" ht="29" x14ac:dyDescent="0.35">
      <c r="A137" s="20">
        <v>26</v>
      </c>
      <c r="B137" s="30" t="s">
        <v>166</v>
      </c>
      <c r="D137" s="35" t="s">
        <v>167</v>
      </c>
      <c r="E137" s="15">
        <f>VLOOKUP(D137,'Response validation'!B46:C50,2,FALSE)</f>
        <v>10</v>
      </c>
    </row>
    <row r="138" spans="1:5" x14ac:dyDescent="0.35">
      <c r="B138" s="32"/>
    </row>
    <row r="139" spans="1:5" ht="29" x14ac:dyDescent="0.35">
      <c r="A139" s="20">
        <v>27</v>
      </c>
      <c r="B139" s="30" t="s">
        <v>172</v>
      </c>
      <c r="D139" s="35" t="s">
        <v>173</v>
      </c>
      <c r="E139" s="15">
        <f>VLOOKUP(D139, 'Response validation'!B52:C56,2,FALSE)</f>
        <v>10</v>
      </c>
    </row>
    <row r="140" spans="1:5" x14ac:dyDescent="0.35">
      <c r="B140" s="32"/>
    </row>
    <row r="141" spans="1:5" x14ac:dyDescent="0.35">
      <c r="A141" s="20">
        <v>28</v>
      </c>
      <c r="B141" s="30" t="s">
        <v>178</v>
      </c>
      <c r="D141" s="35" t="s">
        <v>180</v>
      </c>
      <c r="E141" s="15">
        <f>VLOOKUP(D141,'Response validation'!B58:C62,2,FALSE)</f>
        <v>7</v>
      </c>
    </row>
    <row r="142" spans="1:5" x14ac:dyDescent="0.35">
      <c r="B142" s="32"/>
    </row>
    <row r="143" spans="1:5" ht="29" x14ac:dyDescent="0.35">
      <c r="A143" s="20">
        <v>29</v>
      </c>
      <c r="B143" s="27" t="s">
        <v>50</v>
      </c>
      <c r="D143" s="54" t="s">
        <v>248</v>
      </c>
      <c r="E143" s="15">
        <f>VLOOKUP(D143,'Response validation'!B64:C65,2,FALSE)</f>
        <v>10</v>
      </c>
    </row>
    <row r="144" spans="1:5" x14ac:dyDescent="0.35">
      <c r="B144" s="21" t="s">
        <v>75</v>
      </c>
      <c r="C144" s="22"/>
    </row>
    <row r="145" spans="1:5" x14ac:dyDescent="0.35">
      <c r="B145" s="21"/>
    </row>
    <row r="146" spans="1:5" x14ac:dyDescent="0.35">
      <c r="A146" s="20">
        <v>30</v>
      </c>
      <c r="B146" s="27" t="s">
        <v>25</v>
      </c>
      <c r="D146" s="35" t="s">
        <v>12</v>
      </c>
      <c r="E146" s="15">
        <f>VLOOKUP(D146,'Response validation'!L3:N4, 2, FALSE)</f>
        <v>10</v>
      </c>
    </row>
    <row r="147" spans="1:5" x14ac:dyDescent="0.35">
      <c r="B147" s="23" t="s">
        <v>53</v>
      </c>
      <c r="C147" s="22"/>
    </row>
    <row r="149" spans="1:5" ht="29" x14ac:dyDescent="0.35">
      <c r="A149" s="20">
        <v>31</v>
      </c>
      <c r="B149" s="27" t="s">
        <v>184</v>
      </c>
      <c r="D149" s="35" t="s">
        <v>186</v>
      </c>
      <c r="E149" s="15">
        <f>VLOOKUP(D149, 'Response validation'!B67:C71,2,FALSE)</f>
        <v>7</v>
      </c>
    </row>
    <row r="151" spans="1:5" x14ac:dyDescent="0.35">
      <c r="A151" s="20">
        <v>32</v>
      </c>
      <c r="B151" s="27" t="s">
        <v>26</v>
      </c>
      <c r="D151" s="35" t="s">
        <v>12</v>
      </c>
      <c r="E151" s="15">
        <f>VLOOKUP(D151,'Response validation'!L3:N4, 2, FALSE)</f>
        <v>10</v>
      </c>
    </row>
    <row r="153" spans="1:5" ht="29" x14ac:dyDescent="0.35">
      <c r="A153" s="20">
        <v>33</v>
      </c>
      <c r="B153" s="27" t="s">
        <v>27</v>
      </c>
      <c r="D153" s="35" t="s">
        <v>12</v>
      </c>
      <c r="E153" s="15">
        <f>VLOOKUP(D153,'Response validation'!L3:N4, 2, FALSE)</f>
        <v>10</v>
      </c>
    </row>
    <row r="154" spans="1:5" x14ac:dyDescent="0.35">
      <c r="B154" s="23" t="s">
        <v>54</v>
      </c>
      <c r="C154" s="22"/>
    </row>
    <row r="156" spans="1:5" x14ac:dyDescent="0.35">
      <c r="A156" s="20">
        <v>34</v>
      </c>
      <c r="B156" s="27" t="s">
        <v>17</v>
      </c>
      <c r="D156" s="35" t="s">
        <v>12</v>
      </c>
      <c r="E156" s="15">
        <f>VLOOKUP(D156,'Response validation'!L3:N4, 2, FALSE)</f>
        <v>10</v>
      </c>
    </row>
    <row r="157" spans="1:5" x14ac:dyDescent="0.35">
      <c r="B157" s="32" t="s">
        <v>18</v>
      </c>
      <c r="C157" s="22"/>
    </row>
    <row r="158" spans="1:5" x14ac:dyDescent="0.35">
      <c r="B158" s="44" t="s">
        <v>216</v>
      </c>
    </row>
    <row r="159" spans="1:5" x14ac:dyDescent="0.35">
      <c r="B159" s="29"/>
    </row>
    <row r="160" spans="1:5" x14ac:dyDescent="0.35">
      <c r="A160" s="20">
        <v>35</v>
      </c>
      <c r="B160" s="27" t="s">
        <v>33</v>
      </c>
      <c r="D160" s="51" t="s">
        <v>220</v>
      </c>
    </row>
    <row r="161" spans="1:14" x14ac:dyDescent="0.35">
      <c r="B161" s="32" t="s">
        <v>100</v>
      </c>
      <c r="C161" s="24"/>
    </row>
    <row r="162" spans="1:14" x14ac:dyDescent="0.35">
      <c r="B162" s="32" t="s">
        <v>101</v>
      </c>
      <c r="C162" s="24"/>
    </row>
    <row r="163" spans="1:14" x14ac:dyDescent="0.35">
      <c r="B163" s="32" t="s">
        <v>102</v>
      </c>
      <c r="C163" s="24"/>
    </row>
    <row r="165" spans="1:14" ht="43.5" x14ac:dyDescent="0.35">
      <c r="A165" s="20">
        <v>36</v>
      </c>
      <c r="B165" s="27" t="s">
        <v>37</v>
      </c>
      <c r="D165" s="51" t="s">
        <v>220</v>
      </c>
    </row>
    <row r="166" spans="1:14" x14ac:dyDescent="0.35">
      <c r="B166" s="23" t="s">
        <v>61</v>
      </c>
      <c r="C166" s="22"/>
    </row>
    <row r="168" spans="1:14" ht="14.5" customHeight="1" x14ac:dyDescent="0.35">
      <c r="A168" s="20">
        <v>37</v>
      </c>
      <c r="B168" s="27" t="s">
        <v>39</v>
      </c>
      <c r="D168" s="35" t="s">
        <v>12</v>
      </c>
      <c r="E168" s="15">
        <f>VLOOKUP(D168,'Response validation'!L3:N4, 2, FALSE)</f>
        <v>10</v>
      </c>
      <c r="F168" s="90" t="s">
        <v>274</v>
      </c>
      <c r="G168" s="91"/>
      <c r="H168" s="91"/>
      <c r="I168" s="91"/>
      <c r="J168" s="91"/>
      <c r="K168" s="91"/>
      <c r="L168" s="91"/>
      <c r="M168" s="91"/>
      <c r="N168" s="92"/>
    </row>
    <row r="169" spans="1:14" x14ac:dyDescent="0.35">
      <c r="B169" s="32" t="s">
        <v>62</v>
      </c>
      <c r="C169" s="22"/>
      <c r="F169" s="93"/>
      <c r="G169" s="94"/>
      <c r="H169" s="94"/>
      <c r="I169" s="94"/>
      <c r="J169" s="94"/>
      <c r="K169" s="94"/>
      <c r="L169" s="94"/>
      <c r="M169" s="94"/>
      <c r="N169" s="95"/>
    </row>
    <row r="170" spans="1:14" x14ac:dyDescent="0.35">
      <c r="F170" s="93"/>
      <c r="G170" s="94"/>
      <c r="H170" s="94"/>
      <c r="I170" s="94"/>
      <c r="J170" s="94"/>
      <c r="K170" s="94"/>
      <c r="L170" s="94"/>
      <c r="M170" s="94"/>
      <c r="N170" s="95"/>
    </row>
    <row r="171" spans="1:14" ht="29" x14ac:dyDescent="0.35">
      <c r="A171" s="20">
        <v>38</v>
      </c>
      <c r="B171" s="27" t="s">
        <v>40</v>
      </c>
      <c r="D171" s="51" t="s">
        <v>220</v>
      </c>
      <c r="F171" s="93"/>
      <c r="G171" s="94"/>
      <c r="H171" s="94"/>
      <c r="I171" s="94"/>
      <c r="J171" s="94"/>
      <c r="K171" s="94"/>
      <c r="L171" s="94"/>
      <c r="M171" s="94"/>
      <c r="N171" s="95"/>
    </row>
    <row r="172" spans="1:14" x14ac:dyDescent="0.35">
      <c r="B172" s="23" t="s">
        <v>63</v>
      </c>
      <c r="C172" s="22"/>
      <c r="F172" s="93"/>
      <c r="G172" s="94"/>
      <c r="H172" s="94"/>
      <c r="I172" s="94"/>
      <c r="J172" s="94"/>
      <c r="K172" s="94"/>
      <c r="L172" s="94"/>
      <c r="M172" s="94"/>
      <c r="N172" s="95"/>
    </row>
    <row r="173" spans="1:14" x14ac:dyDescent="0.35">
      <c r="F173" s="96"/>
      <c r="G173" s="97"/>
      <c r="H173" s="97"/>
      <c r="I173" s="97"/>
      <c r="J173" s="97"/>
      <c r="K173" s="97"/>
      <c r="L173" s="97"/>
      <c r="M173" s="97"/>
      <c r="N173" s="98"/>
    </row>
    <row r="174" spans="1:14" ht="43.5" x14ac:dyDescent="0.35">
      <c r="A174" s="20">
        <v>39</v>
      </c>
      <c r="B174" s="27" t="s">
        <v>42</v>
      </c>
      <c r="D174" s="51" t="s">
        <v>220</v>
      </c>
    </row>
    <row r="175" spans="1:14" x14ac:dyDescent="0.35">
      <c r="B175" s="32" t="s">
        <v>273</v>
      </c>
      <c r="C175" s="22"/>
    </row>
    <row r="177" spans="1:5" x14ac:dyDescent="0.35">
      <c r="A177" s="20">
        <v>40</v>
      </c>
      <c r="B177" s="27" t="s">
        <v>43</v>
      </c>
      <c r="D177" s="35" t="s">
        <v>12</v>
      </c>
      <c r="E177" s="15">
        <f>VLOOKUP(D177,'Response validation'!L3:N4, 2, FALSE)</f>
        <v>10</v>
      </c>
    </row>
    <row r="178" spans="1:5" x14ac:dyDescent="0.35">
      <c r="B178" s="23" t="s">
        <v>65</v>
      </c>
      <c r="C178" s="22"/>
    </row>
    <row r="180" spans="1:5" x14ac:dyDescent="0.35">
      <c r="A180" s="20">
        <v>41</v>
      </c>
      <c r="B180" s="27" t="s">
        <v>44</v>
      </c>
      <c r="D180" s="35" t="s">
        <v>12</v>
      </c>
      <c r="E180" s="15">
        <f>VLOOKUP(D180,'Response validation'!L3:N4, 2, FALSE)</f>
        <v>10</v>
      </c>
    </row>
    <row r="181" spans="1:5" x14ac:dyDescent="0.35">
      <c r="B181" s="32" t="s">
        <v>103</v>
      </c>
      <c r="C181" s="22"/>
      <c r="D181" s="1"/>
    </row>
    <row r="182" spans="1:5" x14ac:dyDescent="0.35">
      <c r="B182" s="32" t="s">
        <v>104</v>
      </c>
      <c r="C182" s="22"/>
    </row>
    <row r="183" spans="1:5" x14ac:dyDescent="0.35">
      <c r="B183" s="32"/>
    </row>
    <row r="184" spans="1:5" ht="29" x14ac:dyDescent="0.35">
      <c r="A184" s="20">
        <v>42</v>
      </c>
      <c r="B184" s="27" t="s">
        <v>218</v>
      </c>
      <c r="D184" s="51" t="s">
        <v>220</v>
      </c>
    </row>
    <row r="185" spans="1:5" x14ac:dyDescent="0.35">
      <c r="B185" s="23" t="s">
        <v>66</v>
      </c>
      <c r="C185" s="22"/>
    </row>
    <row r="187" spans="1:5" x14ac:dyDescent="0.35">
      <c r="A187" s="20">
        <v>43</v>
      </c>
      <c r="B187" s="27" t="s">
        <v>203</v>
      </c>
      <c r="D187" s="51" t="s">
        <v>220</v>
      </c>
    </row>
    <row r="188" spans="1:5" x14ac:dyDescent="0.35">
      <c r="B188" s="23" t="s">
        <v>67</v>
      </c>
      <c r="C188" s="22"/>
      <c r="D188" s="51"/>
    </row>
    <row r="190" spans="1:5" ht="29" x14ac:dyDescent="0.35">
      <c r="A190" s="20">
        <v>44</v>
      </c>
      <c r="B190" s="27" t="s">
        <v>35</v>
      </c>
      <c r="D190" s="35" t="s">
        <v>12</v>
      </c>
      <c r="E190" s="15">
        <f>VLOOKUP(D190,'Response validation'!L3:N4, 2, FALSE)</f>
        <v>10</v>
      </c>
    </row>
    <row r="191" spans="1:5" x14ac:dyDescent="0.35">
      <c r="B191" s="23" t="s">
        <v>59</v>
      </c>
      <c r="C191" s="22"/>
    </row>
    <row r="192" spans="1:5" x14ac:dyDescent="0.35">
      <c r="B192" s="29"/>
    </row>
    <row r="193" spans="1:7" s="15" customFormat="1" ht="18.5" x14ac:dyDescent="0.45">
      <c r="A193" s="11"/>
      <c r="B193" s="12" t="s">
        <v>112</v>
      </c>
      <c r="C193" s="13"/>
      <c r="D193" s="13"/>
      <c r="E193" s="14"/>
    </row>
    <row r="194" spans="1:7" x14ac:dyDescent="0.35">
      <c r="A194" s="20">
        <v>45</v>
      </c>
      <c r="B194" s="27" t="s">
        <v>23</v>
      </c>
      <c r="D194" s="35" t="s">
        <v>12</v>
      </c>
      <c r="E194" s="15">
        <f>VLOOKUP(D194,'Response validation'!L3:N4,2,FALSE)</f>
        <v>10</v>
      </c>
    </row>
    <row r="196" spans="1:7" x14ac:dyDescent="0.35">
      <c r="A196" s="20">
        <v>46</v>
      </c>
      <c r="B196" s="27" t="s">
        <v>24</v>
      </c>
      <c r="D196" s="35" t="s">
        <v>12</v>
      </c>
      <c r="E196" s="15">
        <f>VLOOKUP(D196,'Response validation'!L3:N4,2,FALSE)</f>
        <v>10</v>
      </c>
    </row>
    <row r="198" spans="1:7" ht="58" x14ac:dyDescent="0.35">
      <c r="A198" s="20">
        <v>47</v>
      </c>
      <c r="B198" s="27" t="s">
        <v>190</v>
      </c>
      <c r="D198" s="35" t="s">
        <v>250</v>
      </c>
      <c r="E198" s="15">
        <f>VLOOKUP(D198, 'Response validation'!B76:C78, 2, FALSE)</f>
        <v>10</v>
      </c>
    </row>
    <row r="200" spans="1:7" ht="29" x14ac:dyDescent="0.35">
      <c r="A200" s="20">
        <v>48</v>
      </c>
      <c r="B200" s="27" t="s">
        <v>32</v>
      </c>
      <c r="D200" s="35" t="s">
        <v>12</v>
      </c>
      <c r="E200" s="15">
        <f>VLOOKUP(D200,'Response validation'!L3:N4,2,FALSE)</f>
        <v>10</v>
      </c>
    </row>
    <row r="201" spans="1:7" x14ac:dyDescent="0.35">
      <c r="B201" s="27"/>
    </row>
    <row r="202" spans="1:7" x14ac:dyDescent="0.35">
      <c r="A202" s="79">
        <v>49</v>
      </c>
      <c r="B202" s="27" t="s">
        <v>34</v>
      </c>
      <c r="D202" s="35" t="s">
        <v>12</v>
      </c>
      <c r="E202" s="15">
        <f>VLOOKUP(D202,'Response validation'!L3:N4,2,FALSE)</f>
        <v>10</v>
      </c>
      <c r="G202" s="24" t="s">
        <v>270</v>
      </c>
    </row>
    <row r="204" spans="1:7" x14ac:dyDescent="0.35">
      <c r="A204" s="20">
        <v>50</v>
      </c>
      <c r="B204" s="27" t="s">
        <v>45</v>
      </c>
      <c r="D204" s="35" t="s">
        <v>12</v>
      </c>
      <c r="E204" s="15">
        <f>VLOOKUP(D204,'Response validation'!L3:N4,2,FALSE)</f>
        <v>10</v>
      </c>
    </row>
    <row r="205" spans="1:7" x14ac:dyDescent="0.35">
      <c r="B205" s="27"/>
    </row>
    <row r="206" spans="1:7" s="15" customFormat="1" ht="18.5" x14ac:dyDescent="0.45">
      <c r="A206" s="11"/>
      <c r="B206" s="12" t="s">
        <v>191</v>
      </c>
      <c r="C206" s="13"/>
      <c r="D206" s="13"/>
      <c r="E206" s="14"/>
    </row>
    <row r="208" spans="1:7" x14ac:dyDescent="0.35">
      <c r="A208" s="20">
        <v>51</v>
      </c>
      <c r="B208" s="27" t="s">
        <v>36</v>
      </c>
      <c r="D208" s="35" t="s">
        <v>12</v>
      </c>
      <c r="E208" s="15">
        <f>VLOOKUP(D208,'Response validation'!L3:N4,2,FALSE)</f>
        <v>10</v>
      </c>
    </row>
    <row r="209" spans="1:5" x14ac:dyDescent="0.35">
      <c r="B209" s="23" t="s">
        <v>60</v>
      </c>
      <c r="C209" s="22"/>
    </row>
    <row r="211" spans="1:5" x14ac:dyDescent="0.35">
      <c r="A211" s="20">
        <v>52</v>
      </c>
      <c r="B211" s="27" t="s">
        <v>38</v>
      </c>
      <c r="D211" s="35" t="s">
        <v>12</v>
      </c>
      <c r="E211" s="15">
        <f>VLOOKUP(D211,'Response validation'!L3:N4,2,FALSE)</f>
        <v>10</v>
      </c>
    </row>
    <row r="212" spans="1:5" x14ac:dyDescent="0.35">
      <c r="B212" s="32" t="s">
        <v>105</v>
      </c>
      <c r="C212" s="24"/>
    </row>
    <row r="213" spans="1:5" x14ac:dyDescent="0.35">
      <c r="B213" s="32" t="s">
        <v>106</v>
      </c>
      <c r="C213" s="24"/>
    </row>
    <row r="214" spans="1:5" x14ac:dyDescent="0.35">
      <c r="B214" s="32" t="s">
        <v>107</v>
      </c>
      <c r="C214" s="24"/>
    </row>
    <row r="216" spans="1:5" x14ac:dyDescent="0.35">
      <c r="A216" s="20">
        <v>53</v>
      </c>
      <c r="B216" s="27" t="s">
        <v>41</v>
      </c>
      <c r="D216" s="35" t="s">
        <v>12</v>
      </c>
      <c r="E216" s="15">
        <f>VLOOKUP(D216,'Response validation'!L3:N4,2,FALSE)</f>
        <v>10</v>
      </c>
    </row>
    <row r="217" spans="1:5" x14ac:dyDescent="0.35">
      <c r="B217" s="23" t="s">
        <v>64</v>
      </c>
      <c r="C217" s="22"/>
    </row>
    <row r="219" spans="1:5" s="15" customFormat="1" ht="18.5" x14ac:dyDescent="0.45">
      <c r="A219" s="11"/>
      <c r="B219" s="12" t="s">
        <v>113</v>
      </c>
      <c r="C219" s="13"/>
      <c r="D219" s="13"/>
      <c r="E219" s="14"/>
    </row>
    <row r="220" spans="1:5" ht="44.5" x14ac:dyDescent="0.45">
      <c r="A220" s="36">
        <v>54</v>
      </c>
      <c r="B220" s="37" t="s">
        <v>194</v>
      </c>
      <c r="C220" s="38"/>
      <c r="D220" s="54" t="s">
        <v>253</v>
      </c>
      <c r="E220" s="55">
        <f>VLOOKUP(D220,'Response validation'!B80:C83, 2, FALSE)</f>
        <v>6</v>
      </c>
    </row>
    <row r="221" spans="1:5" x14ac:dyDescent="0.35">
      <c r="A221" s="39"/>
      <c r="C221" s="40"/>
      <c r="D221" s="40"/>
      <c r="E221" s="41"/>
    </row>
    <row r="222" spans="1:5" ht="43.5" x14ac:dyDescent="0.45">
      <c r="A222" s="36">
        <v>55</v>
      </c>
      <c r="B222" s="37" t="s">
        <v>193</v>
      </c>
      <c r="C222" s="38"/>
      <c r="D222" s="54" t="s">
        <v>256</v>
      </c>
      <c r="E222" s="55">
        <f>VLOOKUP(D222,'Response validation'!B84:C86,2,FALSE)</f>
        <v>6</v>
      </c>
    </row>
    <row r="223" spans="1:5" x14ac:dyDescent="0.35">
      <c r="A223" s="39"/>
      <c r="C223" s="40"/>
      <c r="D223" s="40"/>
      <c r="E223" s="41"/>
    </row>
    <row r="224" spans="1:5" ht="29" x14ac:dyDescent="0.35">
      <c r="A224" s="20">
        <v>56</v>
      </c>
      <c r="B224" s="27" t="s">
        <v>219</v>
      </c>
      <c r="D224" s="35" t="s">
        <v>12</v>
      </c>
      <c r="E224" s="15">
        <f>VLOOKUP(D224,'Response validation'!L3:N4,2,FALSE)</f>
        <v>10</v>
      </c>
    </row>
    <row r="225" spans="2:3" x14ac:dyDescent="0.35">
      <c r="B225" s="23" t="s">
        <v>192</v>
      </c>
      <c r="C225" s="22"/>
    </row>
  </sheetData>
  <mergeCells count="1">
    <mergeCell ref="F168:N173"/>
  </mergeCells>
  <pageMargins left="0.7" right="0.7" top="0.75" bottom="0.75" header="0.3" footer="0.3"/>
  <extLst>
    <ext xmlns:x14="http://schemas.microsoft.com/office/spreadsheetml/2009/9/main" uri="{CCE6A557-97BC-4b89-ADB6-D9C93CAAB3DF}">
      <x14:dataValidations xmlns:xm="http://schemas.microsoft.com/office/excel/2006/main" count="18">
        <x14:dataValidation type="list" allowBlank="1" showInputMessage="1" showErrorMessage="1" xr:uid="{4DBEC83C-D0BD-4C0D-9514-801459B84C99}">
          <x14:formula1>
            <xm:f>'Response validation'!$B$23:$B$26</xm:f>
          </x14:formula1>
          <xm:sqref>D55 D58 D64 D61</xm:sqref>
        </x14:dataValidation>
        <x14:dataValidation type="list" allowBlank="1" showInputMessage="1" showErrorMessage="1" xr:uid="{E62C8D2B-5FC3-4372-A106-5A0238662808}">
          <x14:formula1>
            <xm:f>'Response validation'!$B$15:$B$17</xm:f>
          </x14:formula1>
          <xm:sqref>D124</xm:sqref>
        </x14:dataValidation>
        <x14:dataValidation type="list" allowBlank="1" showInputMessage="1" showErrorMessage="1" xr:uid="{A4323DA5-10E5-4DA9-B6CA-23BDACB72626}">
          <x14:formula1>
            <xm:f>'Response validation'!$B$3:$B$5</xm:f>
          </x14:formula1>
          <xm:sqref>D9</xm:sqref>
        </x14:dataValidation>
        <x14:dataValidation type="list" allowBlank="1" showInputMessage="1" showErrorMessage="1" xr:uid="{6C359667-C402-409B-9364-F54B3E156CB1}">
          <x14:formula1>
            <xm:f>'Response validation'!$L$3:$L$4</xm:f>
          </x14:formula1>
          <xm:sqref>D134 D185:D186 C65:C67 C125:C128 D206:D219 D202:D204 D200 C48:C53 D120:D122 D32 C161:C163 D168 C212:C214 D153 D151 D146 D193:D194 D196 D113 D109 D130 D156 C123 C17:C20 C23:C25 C36:C43 C69:C75 C78:C83 C86:C92 C95:C97 D189:D190 D221 D223:D224 D182:D183 D175:D180</xm:sqref>
        </x14:dataValidation>
        <x14:dataValidation type="list" allowBlank="1" showInputMessage="1" showErrorMessage="1" xr:uid="{719108CD-FFBB-45BF-A2BB-0FE36394DD3E}">
          <x14:formula1>
            <xm:f>'Response validation'!$B$46:$B$50</xm:f>
          </x14:formula1>
          <xm:sqref>D137</xm:sqref>
        </x14:dataValidation>
        <x14:dataValidation type="list" allowBlank="1" showInputMessage="1" showErrorMessage="1" xr:uid="{65F93713-9680-4F7E-A557-00C025DD298A}">
          <x14:formula1>
            <xm:f>'Response validation'!$B$52:$B$56</xm:f>
          </x14:formula1>
          <xm:sqref>D139</xm:sqref>
        </x14:dataValidation>
        <x14:dataValidation type="list" allowBlank="1" showInputMessage="1" showErrorMessage="1" xr:uid="{C52E2437-1EAE-4E66-B8B1-EA7B63C09506}">
          <x14:formula1>
            <xm:f>'Response validation'!$B$58:$B$62</xm:f>
          </x14:formula1>
          <xm:sqref>D141</xm:sqref>
        </x14:dataValidation>
        <x14:dataValidation type="list" allowBlank="1" showInputMessage="1" showErrorMessage="1" xr:uid="{D3CB1DF2-D638-40C7-9F5A-623522AC322C}">
          <x14:formula1>
            <xm:f>'Response validation'!$B$64:$B$65</xm:f>
          </x14:formula1>
          <xm:sqref>D143</xm:sqref>
        </x14:dataValidation>
        <x14:dataValidation type="list" allowBlank="1" showInputMessage="1" showErrorMessage="1" xr:uid="{7E231DB9-F1F3-4891-8469-045175D5A6F3}">
          <x14:formula1>
            <xm:f>'Response validation'!$B$67:$B$71</xm:f>
          </x14:formula1>
          <xm:sqref>D149</xm:sqref>
        </x14:dataValidation>
        <x14:dataValidation type="list" allowBlank="1" showInputMessage="1" showErrorMessage="1" xr:uid="{DAF72C5E-A5B5-4A29-8A2F-13E148C59590}">
          <x14:formula1>
            <xm:f>'Response validation'!$B$76:$B$78</xm:f>
          </x14:formula1>
          <xm:sqref>D198</xm:sqref>
        </x14:dataValidation>
        <x14:dataValidation type="list" allowBlank="1" showInputMessage="1" showErrorMessage="1" xr:uid="{0D915912-2A71-48C0-B94B-CC770E1CB775}">
          <x14:formula1>
            <xm:f>'Response validation'!$B$80:$B$82</xm:f>
          </x14:formula1>
          <xm:sqref>D220</xm:sqref>
        </x14:dataValidation>
        <x14:dataValidation type="list" allowBlank="1" showInputMessage="1" showErrorMessage="1" xr:uid="{7809E38C-F174-49F5-BFE6-815AB440D8FB}">
          <x14:formula1>
            <xm:f>'Response validation'!$B$84:$B$86</xm:f>
          </x14:formula1>
          <xm:sqref>D222</xm:sqref>
        </x14:dataValidation>
        <x14:dataValidation type="list" allowBlank="1" showInputMessage="1" showErrorMessage="1" xr:uid="{18A36F52-CFB3-487E-A252-E4DDF76DEA9B}">
          <x14:formula1>
            <xm:f>'Response validation'!$B$7:$B$9</xm:f>
          </x14:formula1>
          <xm:sqref>D12</xm:sqref>
        </x14:dataValidation>
        <x14:dataValidation type="list" allowBlank="1" showInputMessage="1" showErrorMessage="1" xr:uid="{4A23E87C-9539-4F82-892C-E644661F8316}">
          <x14:formula1>
            <xm:f>'Response validation'!$B$11:$B$13</xm:f>
          </x14:formula1>
          <xm:sqref>D22</xm:sqref>
        </x14:dataValidation>
        <x14:dataValidation type="list" allowBlank="1" showInputMessage="1" showErrorMessage="1" xr:uid="{E1A2A835-0924-47CB-B0F1-921A54995B13}">
          <x14:formula1>
            <xm:f>'Response validation'!$B$19:$B$21</xm:f>
          </x14:formula1>
          <xm:sqref>D47</xm:sqref>
        </x14:dataValidation>
        <x14:dataValidation type="list" allowBlank="1" showInputMessage="1" showErrorMessage="1" xr:uid="{529EDF13-F967-4E02-AB1E-A7403173E342}">
          <x14:formula1>
            <xm:f>'Response validation'!$B$28:$B$30</xm:f>
          </x14:formula1>
          <xm:sqref>D77</xm:sqref>
        </x14:dataValidation>
        <x14:dataValidation type="list" allowBlank="1" showInputMessage="1" showErrorMessage="1" xr:uid="{C532C004-DA7B-4896-BE84-70102E04EFC0}">
          <x14:formula1>
            <xm:f>'Response validation'!$B$32:$B$34</xm:f>
          </x14:formula1>
          <xm:sqref>D85</xm:sqref>
        </x14:dataValidation>
        <x14:dataValidation type="list" allowBlank="1" showInputMessage="1" showErrorMessage="1" xr:uid="{3D72E2A7-FF8F-49A8-9A4E-2F9E2C456951}">
          <x14:formula1>
            <xm:f>'Response validation'!$B$36:$B$40</xm:f>
          </x14:formula1>
          <xm:sqref>D99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E639-601F-4CE2-9DAC-04B95E453454}">
  <sheetPr>
    <tabColor rgb="FFC00000"/>
  </sheetPr>
  <dimension ref="A2:I74"/>
  <sheetViews>
    <sheetView zoomScale="96" zoomScaleNormal="96" workbookViewId="0">
      <selection activeCell="G41" sqref="G41"/>
    </sheetView>
  </sheetViews>
  <sheetFormatPr defaultRowHeight="14.5" x14ac:dyDescent="0.35"/>
  <cols>
    <col min="1" max="1" width="14.54296875" style="63" customWidth="1"/>
    <col min="2" max="2" width="12.453125" customWidth="1"/>
    <col min="3" max="4" width="13.26953125" customWidth="1"/>
    <col min="7" max="7" width="19.36328125" customWidth="1"/>
    <col min="8" max="8" width="13.26953125" customWidth="1"/>
    <col min="9" max="9" width="56" customWidth="1"/>
  </cols>
  <sheetData>
    <row r="2" spans="1:9" x14ac:dyDescent="0.35">
      <c r="A2" s="99" t="s">
        <v>265</v>
      </c>
      <c r="B2" s="99"/>
      <c r="C2" s="99"/>
      <c r="D2" s="99"/>
    </row>
    <row r="3" spans="1:9" x14ac:dyDescent="0.35">
      <c r="A3" s="46" t="s">
        <v>2</v>
      </c>
      <c r="B3" s="42" t="s">
        <v>68</v>
      </c>
      <c r="C3" s="42" t="s">
        <v>69</v>
      </c>
      <c r="D3" s="42" t="s">
        <v>70</v>
      </c>
    </row>
    <row r="4" spans="1:9" x14ac:dyDescent="0.35">
      <c r="A4" s="100" t="s">
        <v>108</v>
      </c>
      <c r="B4" s="2">
        <v>1</v>
      </c>
      <c r="C4" s="64" t="s">
        <v>71</v>
      </c>
      <c r="D4" s="64" t="s">
        <v>71</v>
      </c>
    </row>
    <row r="5" spans="1:9" x14ac:dyDescent="0.35">
      <c r="A5" s="101"/>
      <c r="B5" s="2">
        <v>2</v>
      </c>
      <c r="C5" s="2">
        <f>'High Risk'!E9</f>
        <v>10</v>
      </c>
      <c r="D5" s="2">
        <v>10</v>
      </c>
      <c r="G5" s="1" t="s">
        <v>72</v>
      </c>
      <c r="H5" s="68">
        <f>SUM(D4:D61)</f>
        <v>430</v>
      </c>
    </row>
    <row r="6" spans="1:9" x14ac:dyDescent="0.35">
      <c r="A6" s="101"/>
      <c r="B6" s="2" t="s">
        <v>99</v>
      </c>
      <c r="C6" s="2">
        <f>'High Risk'!E12</f>
        <v>10</v>
      </c>
      <c r="D6" s="2">
        <v>10</v>
      </c>
    </row>
    <row r="7" spans="1:9" x14ac:dyDescent="0.35">
      <c r="A7" s="101"/>
      <c r="B7" s="2">
        <v>3</v>
      </c>
      <c r="C7" s="64" t="s">
        <v>71</v>
      </c>
      <c r="D7" s="64" t="s">
        <v>71</v>
      </c>
    </row>
    <row r="8" spans="1:9" x14ac:dyDescent="0.35">
      <c r="A8" s="102"/>
      <c r="B8" s="2" t="s">
        <v>120</v>
      </c>
      <c r="C8" s="2">
        <f>'High Risk'!E22</f>
        <v>6</v>
      </c>
      <c r="D8" s="2">
        <v>10</v>
      </c>
      <c r="G8" s="1" t="s">
        <v>261</v>
      </c>
      <c r="H8" s="68">
        <f>SUM(C4:C61)</f>
        <v>360</v>
      </c>
      <c r="I8" s="69">
        <f>H8/H5</f>
        <v>0.83720930232558144</v>
      </c>
    </row>
    <row r="9" spans="1:9" ht="16" customHeight="1" x14ac:dyDescent="0.35">
      <c r="A9" s="103" t="s">
        <v>109</v>
      </c>
      <c r="B9" s="2">
        <v>4</v>
      </c>
      <c r="C9" s="64" t="s">
        <v>71</v>
      </c>
      <c r="D9" s="64" t="s">
        <v>71</v>
      </c>
    </row>
    <row r="10" spans="1:9" x14ac:dyDescent="0.35">
      <c r="A10" s="104"/>
      <c r="B10" s="2">
        <v>5</v>
      </c>
      <c r="C10" s="2">
        <f>'High Risk'!E32</f>
        <v>10</v>
      </c>
      <c r="D10" s="2">
        <v>10</v>
      </c>
    </row>
    <row r="11" spans="1:9" x14ac:dyDescent="0.35">
      <c r="A11" s="105"/>
      <c r="B11" s="2">
        <v>6</v>
      </c>
      <c r="C11" s="64" t="s">
        <v>71</v>
      </c>
      <c r="D11" s="64" t="s">
        <v>71</v>
      </c>
      <c r="G11" s="65" t="s">
        <v>73</v>
      </c>
      <c r="H11" s="1" t="s">
        <v>262</v>
      </c>
      <c r="I11" s="66">
        <v>0.6</v>
      </c>
    </row>
    <row r="12" spans="1:9" ht="16.5" customHeight="1" x14ac:dyDescent="0.35">
      <c r="A12" s="103" t="s">
        <v>110</v>
      </c>
      <c r="B12" s="2">
        <v>7</v>
      </c>
      <c r="C12" s="2">
        <f>'High Risk'!E47</f>
        <v>6</v>
      </c>
      <c r="D12" s="2">
        <v>10</v>
      </c>
      <c r="G12" s="1"/>
      <c r="H12" s="1"/>
      <c r="I12" s="1"/>
    </row>
    <row r="13" spans="1:9" x14ac:dyDescent="0.35">
      <c r="A13" s="104"/>
      <c r="B13" s="2">
        <v>8</v>
      </c>
      <c r="C13" s="2">
        <f>'High Risk'!E55</f>
        <v>3</v>
      </c>
      <c r="D13" s="2">
        <v>10</v>
      </c>
      <c r="F13" s="5" t="s">
        <v>263</v>
      </c>
      <c r="G13" s="2">
        <f>H5*I11</f>
        <v>258</v>
      </c>
      <c r="H13" s="2">
        <f>H5</f>
        <v>430</v>
      </c>
      <c r="I13" s="67" t="s">
        <v>74</v>
      </c>
    </row>
    <row r="14" spans="1:9" x14ac:dyDescent="0.35">
      <c r="A14" s="104"/>
      <c r="B14" s="2">
        <v>9</v>
      </c>
      <c r="C14" s="2">
        <f>'High Risk'!E58</f>
        <v>0</v>
      </c>
      <c r="D14" s="2">
        <v>10</v>
      </c>
      <c r="G14" s="2">
        <v>0</v>
      </c>
      <c r="H14" s="2">
        <f>(H5*I11)-1</f>
        <v>257</v>
      </c>
      <c r="I14" s="28" t="s">
        <v>264</v>
      </c>
    </row>
    <row r="15" spans="1:9" x14ac:dyDescent="0.35">
      <c r="A15" s="104"/>
      <c r="B15" s="2">
        <v>10</v>
      </c>
      <c r="C15" s="2">
        <f>'High Risk'!E61</f>
        <v>3</v>
      </c>
      <c r="D15" s="2">
        <v>10</v>
      </c>
    </row>
    <row r="16" spans="1:9" x14ac:dyDescent="0.35">
      <c r="A16" s="105"/>
      <c r="B16" s="2">
        <v>11</v>
      </c>
      <c r="C16" s="2">
        <f>'High Risk'!E64</f>
        <v>7</v>
      </c>
      <c r="D16" s="2">
        <v>10</v>
      </c>
      <c r="G16" s="72" t="s">
        <v>267</v>
      </c>
    </row>
    <row r="17" spans="1:8" ht="18.5" customHeight="1" x14ac:dyDescent="0.35">
      <c r="A17" s="103" t="s">
        <v>114</v>
      </c>
      <c r="B17" s="2">
        <v>12</v>
      </c>
      <c r="C17" s="64" t="s">
        <v>71</v>
      </c>
      <c r="D17" s="64" t="s">
        <v>71</v>
      </c>
    </row>
    <row r="18" spans="1:8" x14ac:dyDescent="0.35">
      <c r="A18" s="104"/>
      <c r="B18" s="2">
        <v>13</v>
      </c>
      <c r="C18" s="2">
        <f>'High Risk'!E77</f>
        <v>6</v>
      </c>
      <c r="D18" s="2">
        <v>10</v>
      </c>
    </row>
    <row r="19" spans="1:8" x14ac:dyDescent="0.35">
      <c r="A19" s="104"/>
      <c r="B19" s="2">
        <v>14</v>
      </c>
      <c r="C19" s="2">
        <f>'High Risk'!E85</f>
        <v>10</v>
      </c>
      <c r="D19" s="2">
        <v>10</v>
      </c>
      <c r="G19" s="70" t="s">
        <v>2</v>
      </c>
      <c r="H19" s="70" t="s">
        <v>266</v>
      </c>
    </row>
    <row r="20" spans="1:8" x14ac:dyDescent="0.35">
      <c r="A20" s="104"/>
      <c r="B20" s="2">
        <v>15</v>
      </c>
      <c r="C20" s="64" t="s">
        <v>71</v>
      </c>
      <c r="D20" s="64" t="s">
        <v>71</v>
      </c>
      <c r="G20" s="20" t="s">
        <v>108</v>
      </c>
      <c r="H20" s="71">
        <f>SUM(C4:C8)/SUM(D4:D8)</f>
        <v>0.8666666666666667</v>
      </c>
    </row>
    <row r="21" spans="1:8" x14ac:dyDescent="0.35">
      <c r="A21" s="104"/>
      <c r="B21" s="2">
        <v>16</v>
      </c>
      <c r="C21" s="2">
        <f>'High Risk'!E99</f>
        <v>7</v>
      </c>
      <c r="D21" s="2">
        <v>10</v>
      </c>
      <c r="G21" s="20" t="s">
        <v>109</v>
      </c>
      <c r="H21" s="71">
        <f>SUM(C9:C11)/SUM(D9:D11)</f>
        <v>1</v>
      </c>
    </row>
    <row r="22" spans="1:8" x14ac:dyDescent="0.35">
      <c r="A22" s="104"/>
      <c r="B22" s="2">
        <v>17</v>
      </c>
      <c r="C22" s="64" t="s">
        <v>71</v>
      </c>
      <c r="D22" s="64" t="s">
        <v>71</v>
      </c>
      <c r="G22" s="20" t="s">
        <v>110</v>
      </c>
      <c r="H22" s="71">
        <f>SUM(C12:C16)/SUM(D12:D16)</f>
        <v>0.38</v>
      </c>
    </row>
    <row r="23" spans="1:8" x14ac:dyDescent="0.35">
      <c r="A23" s="104"/>
      <c r="B23" s="2">
        <v>18</v>
      </c>
      <c r="C23" s="64" t="s">
        <v>71</v>
      </c>
      <c r="D23" s="64" t="s">
        <v>71</v>
      </c>
      <c r="G23" s="20" t="s">
        <v>114</v>
      </c>
      <c r="H23" s="71">
        <f>SUM(C17:C27)/SUM(D17:D27)</f>
        <v>0.8833333333333333</v>
      </c>
    </row>
    <row r="24" spans="1:8" x14ac:dyDescent="0.35">
      <c r="A24" s="104"/>
      <c r="B24" s="2">
        <v>19</v>
      </c>
      <c r="C24" s="2">
        <f>'High Risk'!E109</f>
        <v>10</v>
      </c>
      <c r="D24" s="2">
        <v>10</v>
      </c>
      <c r="G24" s="20" t="s">
        <v>111</v>
      </c>
      <c r="H24" s="71">
        <f>SUM(C28:C49)/SUM(D28:D49)</f>
        <v>0.875</v>
      </c>
    </row>
    <row r="25" spans="1:8" x14ac:dyDescent="0.35">
      <c r="A25" s="104"/>
      <c r="B25" s="2">
        <v>20</v>
      </c>
      <c r="C25" s="2">
        <f>'High Risk'!E113</f>
        <v>10</v>
      </c>
      <c r="D25" s="2">
        <v>10</v>
      </c>
      <c r="G25" s="20" t="s">
        <v>112</v>
      </c>
      <c r="H25" s="71">
        <f>SUM(C50:C55)/SUM(D50:D55)</f>
        <v>1</v>
      </c>
    </row>
    <row r="26" spans="1:8" x14ac:dyDescent="0.35">
      <c r="A26" s="104"/>
      <c r="B26" s="2">
        <v>21</v>
      </c>
      <c r="C26" s="64" t="s">
        <v>71</v>
      </c>
      <c r="D26" s="64" t="s">
        <v>71</v>
      </c>
      <c r="G26" s="20" t="s">
        <v>191</v>
      </c>
      <c r="H26" s="71">
        <f>SUM(C56:C58)/SUM(D56:D58)</f>
        <v>1</v>
      </c>
    </row>
    <row r="27" spans="1:8" x14ac:dyDescent="0.35">
      <c r="A27" s="105"/>
      <c r="B27" s="2">
        <v>22</v>
      </c>
      <c r="C27" s="2">
        <f>'High Risk'!E120</f>
        <v>10</v>
      </c>
      <c r="D27" s="2">
        <v>10</v>
      </c>
      <c r="G27" s="20" t="s">
        <v>113</v>
      </c>
      <c r="H27" s="71">
        <f>SUM(C59:C61)/SUM(D59:D61)</f>
        <v>0.73333333333333328</v>
      </c>
    </row>
    <row r="28" spans="1:8" ht="16" customHeight="1" x14ac:dyDescent="0.35">
      <c r="A28" s="103" t="s">
        <v>111</v>
      </c>
      <c r="B28" s="2">
        <v>23</v>
      </c>
      <c r="C28" s="2">
        <f>'High Risk'!E124</f>
        <v>6</v>
      </c>
      <c r="D28" s="2">
        <v>10</v>
      </c>
    </row>
    <row r="29" spans="1:8" x14ac:dyDescent="0.35">
      <c r="A29" s="104"/>
      <c r="B29" s="2">
        <v>24</v>
      </c>
      <c r="C29" s="2">
        <f>'High Risk'!E130</f>
        <v>10</v>
      </c>
      <c r="D29" s="2">
        <v>10</v>
      </c>
    </row>
    <row r="30" spans="1:8" x14ac:dyDescent="0.35">
      <c r="A30" s="104"/>
      <c r="B30" s="2">
        <v>25</v>
      </c>
      <c r="C30" s="2">
        <f>'High Risk'!E134</f>
        <v>0</v>
      </c>
      <c r="D30" s="2">
        <v>10</v>
      </c>
    </row>
    <row r="31" spans="1:8" x14ac:dyDescent="0.35">
      <c r="A31" s="104"/>
      <c r="B31" s="2">
        <v>26</v>
      </c>
      <c r="C31" s="2">
        <f>'High Risk'!E137</f>
        <v>10</v>
      </c>
      <c r="D31" s="2">
        <v>10</v>
      </c>
    </row>
    <row r="32" spans="1:8" x14ac:dyDescent="0.35">
      <c r="A32" s="104"/>
      <c r="B32" s="2">
        <v>27</v>
      </c>
      <c r="C32" s="2">
        <f>'High Risk'!E139</f>
        <v>10</v>
      </c>
      <c r="D32" s="2">
        <v>10</v>
      </c>
    </row>
    <row r="33" spans="1:4" x14ac:dyDescent="0.35">
      <c r="A33" s="104"/>
      <c r="B33" s="2">
        <v>28</v>
      </c>
      <c r="C33" s="2">
        <f>'High Risk'!E141</f>
        <v>7</v>
      </c>
      <c r="D33" s="2">
        <v>10</v>
      </c>
    </row>
    <row r="34" spans="1:4" x14ac:dyDescent="0.35">
      <c r="A34" s="104"/>
      <c r="B34" s="2">
        <v>29</v>
      </c>
      <c r="C34" s="2">
        <f>'High Risk'!E143</f>
        <v>10</v>
      </c>
      <c r="D34" s="2">
        <v>10</v>
      </c>
    </row>
    <row r="35" spans="1:4" x14ac:dyDescent="0.35">
      <c r="A35" s="104"/>
      <c r="B35" s="2">
        <v>30</v>
      </c>
      <c r="C35" s="2">
        <f>'High Risk'!E146</f>
        <v>10</v>
      </c>
      <c r="D35" s="2">
        <v>10</v>
      </c>
    </row>
    <row r="36" spans="1:4" x14ac:dyDescent="0.35">
      <c r="A36" s="104"/>
      <c r="B36" s="2">
        <v>31</v>
      </c>
      <c r="C36" s="2">
        <f>'High Risk'!E149</f>
        <v>7</v>
      </c>
      <c r="D36" s="2">
        <v>10</v>
      </c>
    </row>
    <row r="37" spans="1:4" x14ac:dyDescent="0.35">
      <c r="A37" s="104"/>
      <c r="B37" s="2">
        <v>32</v>
      </c>
      <c r="C37" s="2">
        <f>'High Risk'!E151</f>
        <v>10</v>
      </c>
      <c r="D37" s="2">
        <v>10</v>
      </c>
    </row>
    <row r="38" spans="1:4" x14ac:dyDescent="0.35">
      <c r="A38" s="104"/>
      <c r="B38" s="2">
        <v>33</v>
      </c>
      <c r="C38" s="2">
        <f>'High Risk'!E153</f>
        <v>10</v>
      </c>
      <c r="D38" s="2">
        <v>10</v>
      </c>
    </row>
    <row r="39" spans="1:4" x14ac:dyDescent="0.35">
      <c r="A39" s="104"/>
      <c r="B39" s="2">
        <v>34</v>
      </c>
      <c r="C39" s="2">
        <f>'High Risk'!E156</f>
        <v>10</v>
      </c>
      <c r="D39" s="2">
        <v>10</v>
      </c>
    </row>
    <row r="40" spans="1:4" x14ac:dyDescent="0.35">
      <c r="A40" s="104"/>
      <c r="B40" s="2">
        <v>35</v>
      </c>
      <c r="C40" s="64" t="s">
        <v>71</v>
      </c>
      <c r="D40" s="64" t="s">
        <v>71</v>
      </c>
    </row>
    <row r="41" spans="1:4" x14ac:dyDescent="0.35">
      <c r="A41" s="104"/>
      <c r="B41" s="2">
        <v>36</v>
      </c>
      <c r="C41" s="64" t="s">
        <v>71</v>
      </c>
      <c r="D41" s="64" t="s">
        <v>71</v>
      </c>
    </row>
    <row r="42" spans="1:4" x14ac:dyDescent="0.35">
      <c r="A42" s="104"/>
      <c r="B42" s="2">
        <v>37</v>
      </c>
      <c r="C42" s="2">
        <f>'High Risk'!E168</f>
        <v>10</v>
      </c>
      <c r="D42" s="2">
        <v>10</v>
      </c>
    </row>
    <row r="43" spans="1:4" x14ac:dyDescent="0.35">
      <c r="A43" s="104"/>
      <c r="B43" s="2">
        <v>38</v>
      </c>
      <c r="C43" s="64" t="s">
        <v>71</v>
      </c>
      <c r="D43" s="64" t="s">
        <v>71</v>
      </c>
    </row>
    <row r="44" spans="1:4" x14ac:dyDescent="0.35">
      <c r="A44" s="104"/>
      <c r="B44" s="2">
        <v>39</v>
      </c>
      <c r="C44" s="64" t="s">
        <v>71</v>
      </c>
      <c r="D44" s="64" t="s">
        <v>71</v>
      </c>
    </row>
    <row r="45" spans="1:4" x14ac:dyDescent="0.35">
      <c r="A45" s="104"/>
      <c r="B45" s="2">
        <v>40</v>
      </c>
      <c r="C45" s="2">
        <f>'High Risk'!E177</f>
        <v>10</v>
      </c>
      <c r="D45" s="2">
        <v>10</v>
      </c>
    </row>
    <row r="46" spans="1:4" x14ac:dyDescent="0.35">
      <c r="A46" s="104"/>
      <c r="B46" s="2">
        <v>41</v>
      </c>
      <c r="C46" s="2">
        <f>'High Risk'!E180</f>
        <v>10</v>
      </c>
      <c r="D46" s="2">
        <v>10</v>
      </c>
    </row>
    <row r="47" spans="1:4" x14ac:dyDescent="0.35">
      <c r="A47" s="104"/>
      <c r="B47" s="2">
        <v>42</v>
      </c>
      <c r="C47" s="64" t="s">
        <v>71</v>
      </c>
      <c r="D47" s="64" t="s">
        <v>71</v>
      </c>
    </row>
    <row r="48" spans="1:4" x14ac:dyDescent="0.35">
      <c r="A48" s="104"/>
      <c r="B48" s="2">
        <v>43</v>
      </c>
      <c r="C48" s="64" t="s">
        <v>71</v>
      </c>
      <c r="D48" s="64" t="s">
        <v>71</v>
      </c>
    </row>
    <row r="49" spans="1:4" x14ac:dyDescent="0.35">
      <c r="A49" s="105"/>
      <c r="B49" s="2">
        <v>44</v>
      </c>
      <c r="C49" s="2">
        <f>'High Risk'!E190</f>
        <v>10</v>
      </c>
      <c r="D49" s="2">
        <v>10</v>
      </c>
    </row>
    <row r="50" spans="1:4" ht="17" customHeight="1" x14ac:dyDescent="0.35">
      <c r="A50" s="103" t="s">
        <v>112</v>
      </c>
      <c r="B50" s="2">
        <v>45</v>
      </c>
      <c r="C50" s="2">
        <f>'High Risk'!E194</f>
        <v>10</v>
      </c>
      <c r="D50" s="2">
        <v>10</v>
      </c>
    </row>
    <row r="51" spans="1:4" x14ac:dyDescent="0.35">
      <c r="A51" s="104"/>
      <c r="B51" s="2">
        <v>46</v>
      </c>
      <c r="C51" s="2">
        <f>'High Risk'!E196</f>
        <v>10</v>
      </c>
      <c r="D51" s="2">
        <v>10</v>
      </c>
    </row>
    <row r="52" spans="1:4" x14ac:dyDescent="0.35">
      <c r="A52" s="104"/>
      <c r="B52" s="2">
        <v>47</v>
      </c>
      <c r="C52" s="2">
        <f>'High Risk'!E198</f>
        <v>10</v>
      </c>
      <c r="D52" s="2">
        <v>10</v>
      </c>
    </row>
    <row r="53" spans="1:4" x14ac:dyDescent="0.35">
      <c r="A53" s="104"/>
      <c r="B53" s="2">
        <v>48</v>
      </c>
      <c r="C53" s="2">
        <f>'High Risk'!E200</f>
        <v>10</v>
      </c>
      <c r="D53" s="2">
        <v>10</v>
      </c>
    </row>
    <row r="54" spans="1:4" x14ac:dyDescent="0.35">
      <c r="A54" s="104"/>
      <c r="B54" s="2">
        <v>49</v>
      </c>
      <c r="C54" s="2">
        <f>'High Risk'!E202</f>
        <v>10</v>
      </c>
      <c r="D54" s="2">
        <v>10</v>
      </c>
    </row>
    <row r="55" spans="1:4" x14ac:dyDescent="0.35">
      <c r="A55" s="105"/>
      <c r="B55" s="2">
        <v>50</v>
      </c>
      <c r="C55" s="2">
        <f>'High Risk'!E204</f>
        <v>10</v>
      </c>
      <c r="D55" s="2">
        <v>10</v>
      </c>
    </row>
    <row r="56" spans="1:4" ht="18" customHeight="1" x14ac:dyDescent="0.35">
      <c r="A56" s="103" t="s">
        <v>191</v>
      </c>
      <c r="B56" s="2">
        <v>51</v>
      </c>
      <c r="C56" s="2">
        <f>'High Risk'!E208</f>
        <v>10</v>
      </c>
      <c r="D56" s="2">
        <v>10</v>
      </c>
    </row>
    <row r="57" spans="1:4" x14ac:dyDescent="0.35">
      <c r="A57" s="104"/>
      <c r="B57" s="2">
        <v>52</v>
      </c>
      <c r="C57" s="2">
        <f>'High Risk'!E211</f>
        <v>10</v>
      </c>
      <c r="D57" s="2">
        <v>10</v>
      </c>
    </row>
    <row r="58" spans="1:4" x14ac:dyDescent="0.35">
      <c r="A58" s="105"/>
      <c r="B58" s="2">
        <v>53</v>
      </c>
      <c r="C58" s="2">
        <f>'High Risk'!E216</f>
        <v>10</v>
      </c>
      <c r="D58" s="2">
        <v>10</v>
      </c>
    </row>
    <row r="59" spans="1:4" ht="16" customHeight="1" x14ac:dyDescent="0.35">
      <c r="A59" s="103" t="s">
        <v>113</v>
      </c>
      <c r="B59" s="2">
        <v>54</v>
      </c>
      <c r="C59" s="2">
        <f>'High Risk'!E220</f>
        <v>6</v>
      </c>
      <c r="D59" s="2">
        <v>10</v>
      </c>
    </row>
    <row r="60" spans="1:4" x14ac:dyDescent="0.35">
      <c r="A60" s="104"/>
      <c r="B60" s="2">
        <v>55</v>
      </c>
      <c r="C60" s="2">
        <f>'High Risk'!E222</f>
        <v>6</v>
      </c>
      <c r="D60" s="2">
        <v>10</v>
      </c>
    </row>
    <row r="61" spans="1:4" x14ac:dyDescent="0.35">
      <c r="A61" s="105"/>
      <c r="B61" s="2">
        <v>56</v>
      </c>
      <c r="C61" s="2">
        <f>'High Risk'!E224</f>
        <v>10</v>
      </c>
      <c r="D61" s="2">
        <v>10</v>
      </c>
    </row>
    <row r="62" spans="1:4" x14ac:dyDescent="0.35">
      <c r="B62" s="45"/>
      <c r="D62" s="45"/>
    </row>
    <row r="63" spans="1:4" x14ac:dyDescent="0.35">
      <c r="B63" s="45"/>
      <c r="D63" s="45"/>
    </row>
    <row r="64" spans="1:4" x14ac:dyDescent="0.35">
      <c r="B64" s="45"/>
    </row>
    <row r="65" spans="2:2" x14ac:dyDescent="0.35">
      <c r="B65" s="45"/>
    </row>
    <row r="66" spans="2:2" x14ac:dyDescent="0.35">
      <c r="B66" s="45"/>
    </row>
    <row r="67" spans="2:2" x14ac:dyDescent="0.35">
      <c r="B67" s="45"/>
    </row>
    <row r="68" spans="2:2" x14ac:dyDescent="0.35">
      <c r="B68" s="45"/>
    </row>
    <row r="69" spans="2:2" x14ac:dyDescent="0.35">
      <c r="B69" s="45"/>
    </row>
    <row r="70" spans="2:2" x14ac:dyDescent="0.35">
      <c r="B70" s="45"/>
    </row>
    <row r="71" spans="2:2" x14ac:dyDescent="0.35">
      <c r="B71" s="45"/>
    </row>
    <row r="72" spans="2:2" x14ac:dyDescent="0.35">
      <c r="B72" s="45"/>
    </row>
    <row r="73" spans="2:2" x14ac:dyDescent="0.35">
      <c r="B73" s="45"/>
    </row>
    <row r="74" spans="2:2" x14ac:dyDescent="0.35">
      <c r="B74" s="45"/>
    </row>
  </sheetData>
  <mergeCells count="9">
    <mergeCell ref="A2:D2"/>
    <mergeCell ref="A4:A8"/>
    <mergeCell ref="A9:A11"/>
    <mergeCell ref="A12:A16"/>
    <mergeCell ref="A59:A61"/>
    <mergeCell ref="A56:A58"/>
    <mergeCell ref="A50:A55"/>
    <mergeCell ref="A17:A27"/>
    <mergeCell ref="A28:A49"/>
  </mergeCells>
  <conditionalFormatting sqref="H20:H27">
    <cfRule type="cellIs" dxfId="1" priority="1" operator="lessThan">
      <formula>0.6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17C8-4411-4256-8A82-D331DFCD3C5D}">
  <sheetPr>
    <tabColor rgb="FFFFC000"/>
  </sheetPr>
  <dimension ref="A1:N154"/>
  <sheetViews>
    <sheetView zoomScale="89" zoomScaleNormal="89" workbookViewId="0">
      <pane ySplit="1" topLeftCell="A2" activePane="bottomLeft" state="frozen"/>
      <selection pane="bottomLeft" activeCell="L8" sqref="L8"/>
    </sheetView>
  </sheetViews>
  <sheetFormatPr defaultRowHeight="14.5" x14ac:dyDescent="0.35"/>
  <cols>
    <col min="1" max="1" width="4.453125" style="20" customWidth="1"/>
    <col min="2" max="2" width="61.453125" style="23" customWidth="1"/>
    <col min="3" max="3" width="28.90625" style="1" customWidth="1"/>
    <col min="4" max="4" width="49" style="43" customWidth="1"/>
    <col min="5" max="16384" width="8.7265625" style="1"/>
  </cols>
  <sheetData>
    <row r="1" spans="1:5" ht="18.5" x14ac:dyDescent="0.45">
      <c r="A1" s="80"/>
      <c r="B1" s="81" t="s">
        <v>4</v>
      </c>
      <c r="C1" s="82" t="s">
        <v>5</v>
      </c>
      <c r="D1" s="82" t="s">
        <v>221</v>
      </c>
      <c r="E1" s="83" t="s">
        <v>6</v>
      </c>
    </row>
    <row r="2" spans="1:5" s="15" customFormat="1" ht="18.5" x14ac:dyDescent="0.45">
      <c r="A2" s="11"/>
      <c r="B2" s="12" t="s">
        <v>108</v>
      </c>
      <c r="C2" s="13"/>
      <c r="D2" s="13"/>
      <c r="E2" s="14"/>
    </row>
    <row r="3" spans="1:5" s="19" customFormat="1" ht="16" x14ac:dyDescent="0.4">
      <c r="A3" s="16">
        <v>1</v>
      </c>
      <c r="B3" s="17" t="s">
        <v>11</v>
      </c>
      <c r="C3" s="18"/>
      <c r="D3" s="51" t="s">
        <v>220</v>
      </c>
    </row>
    <row r="4" spans="1:5" x14ac:dyDescent="0.35">
      <c r="B4" s="21" t="s">
        <v>7</v>
      </c>
      <c r="C4" s="22"/>
    </row>
    <row r="5" spans="1:5" ht="16.5" customHeight="1" x14ac:dyDescent="0.35">
      <c r="B5" s="23" t="s">
        <v>46</v>
      </c>
      <c r="C5" s="22"/>
    </row>
    <row r="6" spans="1:5" x14ac:dyDescent="0.35">
      <c r="B6" s="23" t="s">
        <v>47</v>
      </c>
      <c r="C6" s="22"/>
    </row>
    <row r="7" spans="1:5" ht="29" x14ac:dyDescent="0.35">
      <c r="B7" s="23" t="s">
        <v>82</v>
      </c>
      <c r="C7" s="22"/>
    </row>
    <row r="9" spans="1:5" x14ac:dyDescent="0.35">
      <c r="A9" s="20">
        <v>2</v>
      </c>
      <c r="B9" s="17" t="s">
        <v>8</v>
      </c>
      <c r="D9" s="35" t="s">
        <v>224</v>
      </c>
      <c r="E9" s="15">
        <f>VLOOKUP(D9,'Response validation'!B3:C5,2,FALSE)</f>
        <v>10</v>
      </c>
    </row>
    <row r="10" spans="1:5" ht="29" x14ac:dyDescent="0.35">
      <c r="B10" s="21" t="s">
        <v>48</v>
      </c>
      <c r="C10" s="22"/>
    </row>
    <row r="12" spans="1:5" ht="29" x14ac:dyDescent="0.35">
      <c r="A12" s="25" t="s">
        <v>99</v>
      </c>
      <c r="B12" s="26" t="s">
        <v>115</v>
      </c>
      <c r="D12" s="35" t="s">
        <v>230</v>
      </c>
      <c r="E12" s="15">
        <f>VLOOKUP(D12,'Response validation'!B7:C9,2,FALSE)</f>
        <v>10</v>
      </c>
    </row>
    <row r="13" spans="1:5" x14ac:dyDescent="0.35">
      <c r="B13" s="23" t="s">
        <v>58</v>
      </c>
      <c r="C13" s="22"/>
    </row>
    <row r="14" spans="1:5" x14ac:dyDescent="0.35">
      <c r="B14" s="23" t="s">
        <v>116</v>
      </c>
      <c r="C14" s="22"/>
    </row>
    <row r="16" spans="1:5" x14ac:dyDescent="0.35">
      <c r="A16" s="20">
        <v>3</v>
      </c>
      <c r="B16" s="17" t="s">
        <v>196</v>
      </c>
      <c r="D16" s="51" t="s">
        <v>220</v>
      </c>
    </row>
    <row r="17" spans="1:5" x14ac:dyDescent="0.35">
      <c r="B17" s="23" t="s">
        <v>118</v>
      </c>
      <c r="C17" s="24"/>
    </row>
    <row r="18" spans="1:5" x14ac:dyDescent="0.35">
      <c r="B18" s="23" t="s">
        <v>117</v>
      </c>
      <c r="C18" s="24"/>
    </row>
    <row r="19" spans="1:5" x14ac:dyDescent="0.35">
      <c r="B19" s="23" t="s">
        <v>119</v>
      </c>
      <c r="C19" s="24"/>
    </row>
    <row r="20" spans="1:5" x14ac:dyDescent="0.35">
      <c r="B20" s="23" t="s">
        <v>197</v>
      </c>
      <c r="C20" s="24"/>
    </row>
    <row r="22" spans="1:5" ht="29" x14ac:dyDescent="0.35">
      <c r="A22" s="25" t="s">
        <v>120</v>
      </c>
      <c r="B22" s="17" t="s">
        <v>121</v>
      </c>
      <c r="D22" s="35" t="s">
        <v>234</v>
      </c>
      <c r="E22" s="15">
        <f>VLOOKUP(D22,'Response validation'!B11:C13,2,FALSE)</f>
        <v>6</v>
      </c>
    </row>
    <row r="23" spans="1:5" ht="29" x14ac:dyDescent="0.35">
      <c r="B23" s="23" t="s">
        <v>195</v>
      </c>
      <c r="C23" s="24"/>
    </row>
    <row r="24" spans="1:5" ht="29" x14ac:dyDescent="0.35">
      <c r="B24" s="23" t="s">
        <v>122</v>
      </c>
      <c r="C24" s="24"/>
    </row>
    <row r="25" spans="1:5" ht="29" x14ac:dyDescent="0.35">
      <c r="B25" s="23" t="s">
        <v>123</v>
      </c>
      <c r="C25" s="24"/>
    </row>
    <row r="26" spans="1:5" x14ac:dyDescent="0.35">
      <c r="B26" s="23" t="s">
        <v>198</v>
      </c>
      <c r="C26" s="22"/>
    </row>
    <row r="28" spans="1:5" s="15" customFormat="1" ht="18.5" x14ac:dyDescent="0.45">
      <c r="A28" s="11"/>
      <c r="B28" s="12" t="s">
        <v>109</v>
      </c>
      <c r="C28" s="13"/>
      <c r="D28" s="13"/>
      <c r="E28" s="14"/>
    </row>
    <row r="29" spans="1:5" x14ac:dyDescent="0.35">
      <c r="A29" s="20">
        <v>4</v>
      </c>
      <c r="B29" s="27" t="s">
        <v>13</v>
      </c>
      <c r="D29" s="51" t="s">
        <v>220</v>
      </c>
    </row>
    <row r="30" spans="1:5" x14ac:dyDescent="0.35">
      <c r="B30" s="21" t="s">
        <v>14</v>
      </c>
      <c r="C30" s="22"/>
    </row>
    <row r="32" spans="1:5" x14ac:dyDescent="0.35">
      <c r="A32" s="20">
        <v>5</v>
      </c>
      <c r="B32" s="30" t="s">
        <v>127</v>
      </c>
      <c r="D32" s="51" t="s">
        <v>220</v>
      </c>
    </row>
    <row r="33" spans="1:5" x14ac:dyDescent="0.35">
      <c r="B33" s="31" t="s">
        <v>126</v>
      </c>
      <c r="C33" s="24"/>
      <c r="D33" s="52"/>
    </row>
    <row r="34" spans="1:5" x14ac:dyDescent="0.35">
      <c r="B34" s="31" t="s">
        <v>124</v>
      </c>
      <c r="C34" s="24"/>
      <c r="D34" s="53"/>
    </row>
    <row r="35" spans="1:5" x14ac:dyDescent="0.35">
      <c r="B35" s="31" t="s">
        <v>125</v>
      </c>
      <c r="C35" s="24"/>
      <c r="D35" s="53"/>
    </row>
    <row r="36" spans="1:5" x14ac:dyDescent="0.35">
      <c r="B36" s="32" t="s">
        <v>83</v>
      </c>
      <c r="C36" s="24"/>
    </row>
    <row r="37" spans="1:5" x14ac:dyDescent="0.35">
      <c r="B37" s="32" t="s">
        <v>84</v>
      </c>
      <c r="C37" s="24"/>
    </row>
    <row r="38" spans="1:5" x14ac:dyDescent="0.35">
      <c r="B38" s="32" t="s">
        <v>85</v>
      </c>
      <c r="C38" s="24"/>
    </row>
    <row r="39" spans="1:5" x14ac:dyDescent="0.35">
      <c r="B39" s="32" t="s">
        <v>86</v>
      </c>
      <c r="C39" s="24"/>
    </row>
    <row r="40" spans="1:5" x14ac:dyDescent="0.35">
      <c r="B40" s="32" t="s">
        <v>87</v>
      </c>
      <c r="C40" s="24"/>
    </row>
    <row r="41" spans="1:5" x14ac:dyDescent="0.35">
      <c r="B41" s="32" t="s">
        <v>88</v>
      </c>
      <c r="C41" s="22"/>
    </row>
    <row r="43" spans="1:5" s="15" customFormat="1" ht="18.5" x14ac:dyDescent="0.45">
      <c r="A43" s="11"/>
      <c r="B43" s="12" t="s">
        <v>110</v>
      </c>
      <c r="C43" s="13"/>
      <c r="D43" s="13"/>
      <c r="E43" s="14"/>
    </row>
    <row r="44" spans="1:5" ht="29" x14ac:dyDescent="0.35">
      <c r="A44" s="20">
        <v>6</v>
      </c>
      <c r="B44" s="17" t="s">
        <v>128</v>
      </c>
      <c r="D44" s="35" t="s">
        <v>239</v>
      </c>
      <c r="E44" s="15">
        <f>VLOOKUP(D44,'Response validation'!B19:C21,2,FALSE)</f>
        <v>6</v>
      </c>
    </row>
    <row r="45" spans="1:5" x14ac:dyDescent="0.35">
      <c r="B45" s="33" t="s">
        <v>129</v>
      </c>
      <c r="C45" s="24"/>
    </row>
    <row r="46" spans="1:5" x14ac:dyDescent="0.35">
      <c r="B46" s="33" t="s">
        <v>130</v>
      </c>
      <c r="C46" s="24"/>
    </row>
    <row r="47" spans="1:5" x14ac:dyDescent="0.35">
      <c r="B47" s="33" t="s">
        <v>131</v>
      </c>
      <c r="C47" s="24"/>
    </row>
    <row r="48" spans="1:5" x14ac:dyDescent="0.35">
      <c r="B48" s="32" t="s">
        <v>132</v>
      </c>
      <c r="C48" s="24"/>
    </row>
    <row r="49" spans="1:5" x14ac:dyDescent="0.35">
      <c r="B49" s="32" t="s">
        <v>133</v>
      </c>
      <c r="C49" s="24"/>
    </row>
    <row r="50" spans="1:5" x14ac:dyDescent="0.35">
      <c r="B50" s="32" t="s">
        <v>197</v>
      </c>
      <c r="C50" s="24"/>
    </row>
    <row r="52" spans="1:5" ht="43.5" x14ac:dyDescent="0.35">
      <c r="A52" s="25">
        <v>7</v>
      </c>
      <c r="B52" s="27" t="s">
        <v>135</v>
      </c>
      <c r="D52" s="35" t="s">
        <v>91</v>
      </c>
      <c r="E52" s="15">
        <f>VLOOKUP(D52,'Response validation'!B23:C26,2,FALSE)</f>
        <v>3</v>
      </c>
    </row>
    <row r="53" spans="1:5" x14ac:dyDescent="0.35">
      <c r="B53" s="32" t="s">
        <v>51</v>
      </c>
      <c r="C53" s="22"/>
      <c r="D53" s="51"/>
    </row>
    <row r="55" spans="1:5" ht="29" x14ac:dyDescent="0.35">
      <c r="A55" s="20">
        <v>8</v>
      </c>
      <c r="B55" s="27" t="s">
        <v>136</v>
      </c>
      <c r="D55" s="35" t="s">
        <v>92</v>
      </c>
      <c r="E55" s="15">
        <f>VLOOKUP(D55,'Response validation'!B23:C26,2,FALSE)</f>
        <v>0</v>
      </c>
    </row>
    <row r="56" spans="1:5" x14ac:dyDescent="0.35">
      <c r="B56" s="32" t="s">
        <v>51</v>
      </c>
      <c r="C56" s="22"/>
      <c r="D56" s="51"/>
    </row>
    <row r="58" spans="1:5" ht="29" x14ac:dyDescent="0.35">
      <c r="A58" s="20">
        <v>9</v>
      </c>
      <c r="B58" s="27" t="s">
        <v>134</v>
      </c>
      <c r="D58" s="35" t="s">
        <v>91</v>
      </c>
      <c r="E58" s="15">
        <f>VLOOKUP(D58,'Response validation'!B23:C26,2,FALSE)</f>
        <v>3</v>
      </c>
    </row>
    <row r="59" spans="1:5" x14ac:dyDescent="0.35">
      <c r="B59" s="32" t="s">
        <v>51</v>
      </c>
      <c r="C59" s="22"/>
    </row>
    <row r="61" spans="1:5" ht="29" x14ac:dyDescent="0.35">
      <c r="A61" s="20">
        <v>10</v>
      </c>
      <c r="B61" s="27" t="s">
        <v>137</v>
      </c>
      <c r="D61" s="35" t="s">
        <v>90</v>
      </c>
      <c r="E61" s="15">
        <f>VLOOKUP(D61,'Response validation'!B23:C26,2,FALSE)</f>
        <v>7</v>
      </c>
    </row>
    <row r="62" spans="1:5" x14ac:dyDescent="0.35">
      <c r="B62" s="32" t="s">
        <v>51</v>
      </c>
      <c r="C62" s="22"/>
    </row>
    <row r="63" spans="1:5" x14ac:dyDescent="0.35">
      <c r="B63" s="34"/>
    </row>
    <row r="64" spans="1:5" s="15" customFormat="1" ht="18.5" x14ac:dyDescent="0.45">
      <c r="A64" s="11"/>
      <c r="B64" s="12" t="s">
        <v>114</v>
      </c>
      <c r="C64" s="13"/>
      <c r="D64" s="13"/>
      <c r="E64" s="14"/>
    </row>
    <row r="65" spans="1:5" ht="43.5" x14ac:dyDescent="0.35">
      <c r="A65" s="20">
        <v>11</v>
      </c>
      <c r="B65" s="27" t="s">
        <v>155</v>
      </c>
      <c r="D65" s="35" t="s">
        <v>199</v>
      </c>
      <c r="E65" s="15">
        <f>VLOOKUP(D65,'Response validation'!B32:C34, 2, FALSE)</f>
        <v>10</v>
      </c>
    </row>
    <row r="66" spans="1:5" x14ac:dyDescent="0.35">
      <c r="B66" s="32" t="s">
        <v>272</v>
      </c>
      <c r="C66" s="24"/>
    </row>
    <row r="67" spans="1:5" x14ac:dyDescent="0.35">
      <c r="B67" s="32" t="s">
        <v>162</v>
      </c>
      <c r="C67" s="24"/>
    </row>
    <row r="68" spans="1:5" x14ac:dyDescent="0.35">
      <c r="B68" s="32" t="s">
        <v>156</v>
      </c>
      <c r="C68" s="24"/>
    </row>
    <row r="69" spans="1:5" x14ac:dyDescent="0.35">
      <c r="B69" s="32" t="s">
        <v>157</v>
      </c>
      <c r="C69" s="24"/>
    </row>
    <row r="70" spans="1:5" x14ac:dyDescent="0.35">
      <c r="B70" s="32" t="s">
        <v>158</v>
      </c>
      <c r="C70" s="24"/>
    </row>
    <row r="71" spans="1:5" x14ac:dyDescent="0.35">
      <c r="B71" s="32" t="s">
        <v>159</v>
      </c>
      <c r="C71" s="24"/>
    </row>
    <row r="72" spans="1:5" x14ac:dyDescent="0.35">
      <c r="B72" s="32" t="s">
        <v>153</v>
      </c>
      <c r="C72" s="24"/>
    </row>
    <row r="73" spans="1:5" x14ac:dyDescent="0.35">
      <c r="B73" s="29"/>
    </row>
    <row r="74" spans="1:5" ht="29" x14ac:dyDescent="0.35">
      <c r="A74" s="20">
        <v>12</v>
      </c>
      <c r="B74" s="27" t="s">
        <v>160</v>
      </c>
      <c r="D74" s="35" t="s">
        <v>150</v>
      </c>
      <c r="E74" s="15">
        <f>VLOOKUP(D74,'Response validation'!B36:C40, 2, FALSE)</f>
        <v>7</v>
      </c>
    </row>
    <row r="76" spans="1:5" ht="29" x14ac:dyDescent="0.35">
      <c r="A76" s="20">
        <v>13</v>
      </c>
      <c r="B76" s="27" t="s">
        <v>21</v>
      </c>
      <c r="D76" s="51" t="s">
        <v>220</v>
      </c>
    </row>
    <row r="77" spans="1:5" x14ac:dyDescent="0.35">
      <c r="B77" s="23" t="s">
        <v>22</v>
      </c>
      <c r="C77" s="22"/>
    </row>
    <row r="79" spans="1:5" x14ac:dyDescent="0.35">
      <c r="A79" s="20">
        <v>14</v>
      </c>
      <c r="B79" s="27" t="s">
        <v>163</v>
      </c>
      <c r="D79" s="51" t="s">
        <v>220</v>
      </c>
    </row>
    <row r="80" spans="1:5" x14ac:dyDescent="0.35">
      <c r="B80" s="23" t="s">
        <v>15</v>
      </c>
      <c r="C80" s="22"/>
    </row>
    <row r="81" spans="1:5" x14ac:dyDescent="0.35">
      <c r="B81" s="21" t="s">
        <v>164</v>
      </c>
      <c r="C81" s="22"/>
    </row>
    <row r="82" spans="1:5" x14ac:dyDescent="0.35">
      <c r="B82" s="23" t="s">
        <v>16</v>
      </c>
      <c r="C82" s="22"/>
    </row>
    <row r="84" spans="1:5" ht="29" x14ac:dyDescent="0.35">
      <c r="A84" s="20">
        <v>15</v>
      </c>
      <c r="B84" s="27" t="s">
        <v>20</v>
      </c>
      <c r="D84" s="35" t="s">
        <v>12</v>
      </c>
      <c r="E84" s="15">
        <f>VLOOKUP(D84,'Response validation'!L3:N4, 2, FALSE)</f>
        <v>10</v>
      </c>
    </row>
    <row r="85" spans="1:5" x14ac:dyDescent="0.35">
      <c r="B85" s="32" t="s">
        <v>52</v>
      </c>
      <c r="C85" s="22"/>
    </row>
    <row r="86" spans="1:5" x14ac:dyDescent="0.35">
      <c r="B86" s="44" t="s">
        <v>258</v>
      </c>
    </row>
    <row r="88" spans="1:5" ht="43.5" x14ac:dyDescent="0.35">
      <c r="A88" s="20">
        <v>16</v>
      </c>
      <c r="B88" s="27" t="s">
        <v>31</v>
      </c>
      <c r="D88" s="35" t="s">
        <v>12</v>
      </c>
      <c r="E88" s="15">
        <f>VLOOKUP(D88,'Response validation'!L3:N4, 2, FALSE)</f>
        <v>10</v>
      </c>
    </row>
    <row r="89" spans="1:5" x14ac:dyDescent="0.35">
      <c r="B89" s="23" t="s">
        <v>57</v>
      </c>
      <c r="C89" s="22"/>
    </row>
    <row r="91" spans="1:5" s="15" customFormat="1" ht="18.5" x14ac:dyDescent="0.45">
      <c r="A91" s="11"/>
      <c r="B91" s="12" t="s">
        <v>111</v>
      </c>
      <c r="C91" s="13"/>
      <c r="D91" s="13"/>
      <c r="E91" s="14"/>
    </row>
    <row r="92" spans="1:5" x14ac:dyDescent="0.35">
      <c r="A92" s="20">
        <v>17</v>
      </c>
      <c r="B92" s="30" t="s">
        <v>10</v>
      </c>
      <c r="D92" s="35" t="s">
        <v>228</v>
      </c>
      <c r="E92" s="15">
        <f>VLOOKUP(D92,'Response validation'!B15:C17,2,FALSE)</f>
        <v>6</v>
      </c>
    </row>
    <row r="93" spans="1:5" x14ac:dyDescent="0.35">
      <c r="B93" s="32" t="s">
        <v>78</v>
      </c>
      <c r="C93" s="24"/>
    </row>
    <row r="94" spans="1:5" x14ac:dyDescent="0.35">
      <c r="B94" s="32" t="s">
        <v>79</v>
      </c>
      <c r="C94" s="24"/>
    </row>
    <row r="95" spans="1:5" x14ac:dyDescent="0.35">
      <c r="B95" s="32" t="s">
        <v>80</v>
      </c>
      <c r="C95" s="24"/>
    </row>
    <row r="96" spans="1:5" x14ac:dyDescent="0.35">
      <c r="B96" s="32" t="s">
        <v>81</v>
      </c>
      <c r="C96" s="24"/>
    </row>
    <row r="98" spans="1:5" ht="29" x14ac:dyDescent="0.35">
      <c r="A98" s="20">
        <v>18</v>
      </c>
      <c r="B98" s="17" t="s">
        <v>49</v>
      </c>
      <c r="D98" s="35" t="s">
        <v>12</v>
      </c>
      <c r="E98" s="15">
        <f>VLOOKUP(D98,'Response validation'!L3:N4, 3, FALSE)</f>
        <v>0</v>
      </c>
    </row>
    <row r="99" spans="1:5" x14ac:dyDescent="0.35">
      <c r="B99" s="44" t="s">
        <v>236</v>
      </c>
    </row>
    <row r="100" spans="1:5" x14ac:dyDescent="0.35">
      <c r="B100" s="29"/>
    </row>
    <row r="101" spans="1:5" ht="29" x14ac:dyDescent="0.35">
      <c r="A101" s="20">
        <v>19</v>
      </c>
      <c r="B101" s="30" t="s">
        <v>166</v>
      </c>
      <c r="D101" s="35" t="s">
        <v>167</v>
      </c>
      <c r="E101" s="15">
        <f>VLOOKUP(D101,'Response validation'!B46:C50,2,FALSE)</f>
        <v>10</v>
      </c>
    </row>
    <row r="102" spans="1:5" x14ac:dyDescent="0.35">
      <c r="B102" s="32"/>
    </row>
    <row r="103" spans="1:5" x14ac:dyDescent="0.35">
      <c r="A103" s="20">
        <v>20</v>
      </c>
      <c r="B103" s="30" t="s">
        <v>178</v>
      </c>
      <c r="D103" s="35" t="s">
        <v>180</v>
      </c>
      <c r="E103" s="15">
        <f>VLOOKUP(D103,'Response validation'!B58:C62,2,FALSE)</f>
        <v>7</v>
      </c>
    </row>
    <row r="104" spans="1:5" x14ac:dyDescent="0.35">
      <c r="B104" s="32"/>
    </row>
    <row r="105" spans="1:5" ht="29" x14ac:dyDescent="0.35">
      <c r="A105" s="20">
        <v>21</v>
      </c>
      <c r="B105" s="27" t="s">
        <v>50</v>
      </c>
      <c r="D105" s="54" t="s">
        <v>248</v>
      </c>
      <c r="E105" s="15">
        <f>VLOOKUP(D105,'Response validation'!B64:C65,2,FALSE)</f>
        <v>10</v>
      </c>
    </row>
    <row r="106" spans="1:5" x14ac:dyDescent="0.35">
      <c r="B106" s="21" t="s">
        <v>75</v>
      </c>
      <c r="C106" s="22"/>
    </row>
    <row r="107" spans="1:5" x14ac:dyDescent="0.35">
      <c r="B107" s="21"/>
    </row>
    <row r="108" spans="1:5" ht="29" x14ac:dyDescent="0.35">
      <c r="A108" s="20">
        <v>22</v>
      </c>
      <c r="B108" s="27" t="s">
        <v>184</v>
      </c>
      <c r="D108" s="35" t="s">
        <v>186</v>
      </c>
      <c r="E108" s="15">
        <f>VLOOKUP(D108, 'Response validation'!B67:C71,2,FALSE)</f>
        <v>7</v>
      </c>
    </row>
    <row r="110" spans="1:5" x14ac:dyDescent="0.35">
      <c r="A110" s="20">
        <v>23</v>
      </c>
      <c r="B110" s="27" t="s">
        <v>17</v>
      </c>
      <c r="D110" s="35" t="s">
        <v>12</v>
      </c>
      <c r="E110" s="15">
        <f>VLOOKUP(D110,'Response validation'!L3:N4, 2, FALSE)</f>
        <v>10</v>
      </c>
    </row>
    <row r="111" spans="1:5" x14ac:dyDescent="0.35">
      <c r="B111" s="32" t="s">
        <v>18</v>
      </c>
      <c r="C111" s="22"/>
    </row>
    <row r="112" spans="1:5" x14ac:dyDescent="0.35">
      <c r="B112" s="44" t="s">
        <v>216</v>
      </c>
    </row>
    <row r="113" spans="1:14" x14ac:dyDescent="0.35">
      <c r="B113" s="29"/>
    </row>
    <row r="114" spans="1:14" ht="14.5" customHeight="1" x14ac:dyDescent="0.35">
      <c r="A114" s="20">
        <v>24</v>
      </c>
      <c r="B114" s="27" t="s">
        <v>39</v>
      </c>
      <c r="D114" s="35" t="s">
        <v>12</v>
      </c>
      <c r="E114" s="15">
        <f>VLOOKUP(D114,'Response validation'!L3:N4, 2, FALSE)</f>
        <v>10</v>
      </c>
      <c r="F114" s="106" t="s">
        <v>275</v>
      </c>
      <c r="G114" s="106"/>
      <c r="H114" s="106"/>
      <c r="I114" s="106"/>
      <c r="J114" s="106"/>
      <c r="K114" s="106"/>
      <c r="L114" s="106"/>
      <c r="M114" s="106"/>
      <c r="N114" s="106"/>
    </row>
    <row r="115" spans="1:14" x14ac:dyDescent="0.35">
      <c r="B115" s="32" t="s">
        <v>62</v>
      </c>
      <c r="C115" s="22"/>
      <c r="F115" s="106"/>
      <c r="G115" s="106"/>
      <c r="H115" s="106"/>
      <c r="I115" s="106"/>
      <c r="J115" s="106"/>
      <c r="K115" s="106"/>
      <c r="L115" s="106"/>
      <c r="M115" s="106"/>
      <c r="N115" s="106"/>
    </row>
    <row r="116" spans="1:14" x14ac:dyDescent="0.35">
      <c r="F116" s="106"/>
      <c r="G116" s="106"/>
      <c r="H116" s="106"/>
      <c r="I116" s="106"/>
      <c r="J116" s="106"/>
      <c r="K116" s="106"/>
      <c r="L116" s="106"/>
      <c r="M116" s="106"/>
      <c r="N116" s="106"/>
    </row>
    <row r="117" spans="1:14" ht="43.5" x14ac:dyDescent="0.35">
      <c r="A117" s="20">
        <v>25</v>
      </c>
      <c r="B117" s="27" t="s">
        <v>42</v>
      </c>
      <c r="D117" s="51" t="s">
        <v>220</v>
      </c>
      <c r="F117" s="106"/>
      <c r="G117" s="106"/>
      <c r="H117" s="106"/>
      <c r="I117" s="106"/>
      <c r="J117" s="106"/>
      <c r="K117" s="106"/>
      <c r="L117" s="106"/>
      <c r="M117" s="106"/>
      <c r="N117" s="106"/>
    </row>
    <row r="118" spans="1:14" x14ac:dyDescent="0.35">
      <c r="B118" s="32" t="s">
        <v>273</v>
      </c>
      <c r="C118" s="22"/>
      <c r="F118" s="23"/>
      <c r="G118" s="23"/>
      <c r="H118" s="23"/>
      <c r="I118" s="23"/>
      <c r="J118" s="23"/>
      <c r="K118" s="23"/>
      <c r="L118" s="23"/>
      <c r="M118" s="23"/>
      <c r="N118" s="23"/>
    </row>
    <row r="119" spans="1:14" x14ac:dyDescent="0.35">
      <c r="F119" s="23"/>
      <c r="G119" s="23"/>
      <c r="H119" s="23"/>
      <c r="I119" s="23"/>
      <c r="J119" s="23"/>
      <c r="K119" s="23"/>
      <c r="L119" s="23"/>
      <c r="M119" s="23"/>
      <c r="N119" s="23"/>
    </row>
    <row r="120" spans="1:14" x14ac:dyDescent="0.35">
      <c r="A120" s="20">
        <v>26</v>
      </c>
      <c r="B120" s="27" t="s">
        <v>203</v>
      </c>
      <c r="D120" s="51" t="s">
        <v>220</v>
      </c>
      <c r="F120" s="23"/>
      <c r="G120" s="23"/>
      <c r="H120" s="23"/>
      <c r="I120" s="23"/>
      <c r="J120" s="23"/>
      <c r="K120" s="23"/>
      <c r="L120" s="23"/>
      <c r="M120" s="23"/>
      <c r="N120" s="23"/>
    </row>
    <row r="121" spans="1:14" x14ac:dyDescent="0.35">
      <c r="B121" s="23" t="s">
        <v>67</v>
      </c>
      <c r="C121" s="22"/>
      <c r="D121" s="51"/>
    </row>
    <row r="123" spans="1:14" ht="29" x14ac:dyDescent="0.35">
      <c r="A123" s="20">
        <v>27</v>
      </c>
      <c r="B123" s="27" t="s">
        <v>35</v>
      </c>
      <c r="D123" s="35" t="s">
        <v>12</v>
      </c>
      <c r="E123" s="15">
        <f>VLOOKUP(D123,'Response validation'!L3:N4, 2, FALSE)</f>
        <v>10</v>
      </c>
    </row>
    <row r="124" spans="1:14" x14ac:dyDescent="0.35">
      <c r="B124" s="23" t="s">
        <v>59</v>
      </c>
      <c r="C124" s="22"/>
    </row>
    <row r="125" spans="1:14" x14ac:dyDescent="0.35">
      <c r="B125" s="29"/>
    </row>
    <row r="126" spans="1:14" s="15" customFormat="1" ht="18.5" x14ac:dyDescent="0.45">
      <c r="A126" s="11"/>
      <c r="B126" s="12" t="s">
        <v>112</v>
      </c>
      <c r="C126" s="13"/>
      <c r="D126" s="13"/>
      <c r="E126" s="14"/>
    </row>
    <row r="127" spans="1:14" ht="58" x14ac:dyDescent="0.35">
      <c r="A127" s="20">
        <v>28</v>
      </c>
      <c r="B127" s="27" t="s">
        <v>190</v>
      </c>
      <c r="D127" s="35" t="s">
        <v>250</v>
      </c>
      <c r="E127" s="15">
        <f>VLOOKUP(D127, 'Response validation'!B76:C78, 2, FALSE)</f>
        <v>10</v>
      </c>
    </row>
    <row r="129" spans="1:6" ht="29" x14ac:dyDescent="0.35">
      <c r="A129" s="20">
        <v>29</v>
      </c>
      <c r="B129" s="27" t="s">
        <v>32</v>
      </c>
      <c r="D129" s="35" t="s">
        <v>12</v>
      </c>
      <c r="E129" s="15">
        <f>VLOOKUP(D129,'Response validation'!L3:N4,2,FALSE)</f>
        <v>10</v>
      </c>
    </row>
    <row r="130" spans="1:6" x14ac:dyDescent="0.35">
      <c r="B130" s="27"/>
    </row>
    <row r="131" spans="1:6" x14ac:dyDescent="0.35">
      <c r="A131" s="20">
        <v>30</v>
      </c>
      <c r="B131" s="27" t="s">
        <v>34</v>
      </c>
      <c r="D131" s="35" t="s">
        <v>12</v>
      </c>
      <c r="E131" s="15">
        <f>VLOOKUP(D131,'Response validation'!L3:N4,2,FALSE)</f>
        <v>10</v>
      </c>
      <c r="F131" s="1" t="s">
        <v>204</v>
      </c>
    </row>
    <row r="133" spans="1:6" x14ac:dyDescent="0.35">
      <c r="A133" s="20">
        <v>31</v>
      </c>
      <c r="B133" s="27" t="s">
        <v>45</v>
      </c>
      <c r="D133" s="35" t="s">
        <v>12</v>
      </c>
      <c r="E133" s="15">
        <f>VLOOKUP(D133,'Response validation'!L3:N4,2,FALSE)</f>
        <v>10</v>
      </c>
    </row>
    <row r="134" spans="1:6" x14ac:dyDescent="0.35">
      <c r="B134" s="27"/>
    </row>
    <row r="135" spans="1:6" s="15" customFormat="1" ht="18.5" x14ac:dyDescent="0.45">
      <c r="A135" s="11"/>
      <c r="B135" s="12" t="s">
        <v>191</v>
      </c>
      <c r="C135" s="13"/>
      <c r="D135" s="13"/>
      <c r="E135" s="14"/>
    </row>
    <row r="137" spans="1:6" x14ac:dyDescent="0.35">
      <c r="A137" s="20">
        <v>32</v>
      </c>
      <c r="B137" s="27" t="s">
        <v>36</v>
      </c>
      <c r="D137" s="35" t="s">
        <v>12</v>
      </c>
      <c r="E137" s="15">
        <f>VLOOKUP(D137,'Response validation'!L3:N4,2,FALSE)</f>
        <v>10</v>
      </c>
    </row>
    <row r="138" spans="1:6" x14ac:dyDescent="0.35">
      <c r="B138" s="23" t="s">
        <v>60</v>
      </c>
      <c r="C138" s="22"/>
    </row>
    <row r="140" spans="1:6" x14ac:dyDescent="0.35">
      <c r="A140" s="20">
        <v>33</v>
      </c>
      <c r="B140" s="27" t="s">
        <v>38</v>
      </c>
      <c r="D140" s="35" t="s">
        <v>12</v>
      </c>
      <c r="E140" s="15">
        <f>VLOOKUP(D140,'Response validation'!L3:N4,2,FALSE)</f>
        <v>10</v>
      </c>
    </row>
    <row r="141" spans="1:6" x14ac:dyDescent="0.35">
      <c r="B141" s="32" t="s">
        <v>105</v>
      </c>
      <c r="C141" s="24"/>
    </row>
    <row r="142" spans="1:6" x14ac:dyDescent="0.35">
      <c r="B142" s="32" t="s">
        <v>106</v>
      </c>
      <c r="C142" s="24"/>
    </row>
    <row r="143" spans="1:6" x14ac:dyDescent="0.35">
      <c r="B143" s="32" t="s">
        <v>107</v>
      </c>
      <c r="C143" s="24"/>
    </row>
    <row r="145" spans="1:6" x14ac:dyDescent="0.35">
      <c r="A145" s="20">
        <v>34</v>
      </c>
      <c r="B145" s="27" t="s">
        <v>41</v>
      </c>
      <c r="D145" s="35" t="s">
        <v>12</v>
      </c>
      <c r="E145" s="15">
        <f>VLOOKUP(D145,'Response validation'!L3:N4,2,FALSE)</f>
        <v>10</v>
      </c>
    </row>
    <row r="146" spans="1:6" x14ac:dyDescent="0.35">
      <c r="B146" s="23" t="s">
        <v>64</v>
      </c>
      <c r="C146" s="22"/>
    </row>
    <row r="148" spans="1:6" s="15" customFormat="1" ht="18.5" x14ac:dyDescent="0.45">
      <c r="A148" s="11"/>
      <c r="B148" s="12" t="s">
        <v>113</v>
      </c>
      <c r="C148" s="13"/>
      <c r="D148" s="13"/>
      <c r="E148" s="14"/>
    </row>
    <row r="149" spans="1:6" ht="44.5" x14ac:dyDescent="0.45">
      <c r="A149" s="36">
        <v>35</v>
      </c>
      <c r="B149" s="37" t="s">
        <v>194</v>
      </c>
      <c r="C149" s="38"/>
      <c r="D149" s="54" t="s">
        <v>253</v>
      </c>
      <c r="E149" s="55">
        <f>VLOOKUP(D149,'Response validation'!B80:C83, 2, FALSE)</f>
        <v>6</v>
      </c>
    </row>
    <row r="150" spans="1:6" x14ac:dyDescent="0.35">
      <c r="A150" s="39"/>
      <c r="C150" s="40"/>
      <c r="D150" s="40"/>
      <c r="E150" s="41"/>
    </row>
    <row r="151" spans="1:6" ht="43.5" x14ac:dyDescent="0.45">
      <c r="A151" s="36">
        <v>36</v>
      </c>
      <c r="B151" s="37" t="s">
        <v>193</v>
      </c>
      <c r="C151" s="38"/>
      <c r="D151" s="54" t="s">
        <v>256</v>
      </c>
      <c r="E151" s="55">
        <f>VLOOKUP(D151,'Response validation'!B84:C86,2,FALSE)</f>
        <v>6</v>
      </c>
    </row>
    <row r="152" spans="1:6" x14ac:dyDescent="0.35">
      <c r="A152" s="39"/>
      <c r="C152" s="40"/>
      <c r="D152" s="40"/>
      <c r="E152" s="41"/>
    </row>
    <row r="153" spans="1:6" ht="29" x14ac:dyDescent="0.35">
      <c r="A153" s="20">
        <v>37</v>
      </c>
      <c r="B153" s="27" t="s">
        <v>219</v>
      </c>
      <c r="D153" s="35" t="s">
        <v>12</v>
      </c>
      <c r="E153" s="15">
        <f>VLOOKUP(D153,'Response validation'!L3:N4,2,FALSE)</f>
        <v>10</v>
      </c>
    </row>
    <row r="154" spans="1:6" s="43" customFormat="1" x14ac:dyDescent="0.35">
      <c r="A154" s="20"/>
      <c r="B154" s="23" t="s">
        <v>192</v>
      </c>
      <c r="C154" s="22"/>
      <c r="E154" s="1"/>
      <c r="F154" s="1"/>
    </row>
  </sheetData>
  <mergeCells count="1">
    <mergeCell ref="F114:N117"/>
  </mergeCell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0D5E78AC-7AA0-4495-A35F-D70E042042CE}">
          <x14:formula1>
            <xm:f>'Response validation'!$B$36:$B$40</xm:f>
          </x14:formula1>
          <xm:sqref>D74</xm:sqref>
        </x14:dataValidation>
        <x14:dataValidation type="list" allowBlank="1" showInputMessage="1" showErrorMessage="1" xr:uid="{E4E68A05-E882-4461-ABC4-9EA998084A42}">
          <x14:formula1>
            <xm:f>'Response validation'!$B$32:$B$34</xm:f>
          </x14:formula1>
          <xm:sqref>D65</xm:sqref>
        </x14:dataValidation>
        <x14:dataValidation type="list" allowBlank="1" showInputMessage="1" showErrorMessage="1" xr:uid="{3E51047D-106B-4A04-8275-19E3570CF63E}">
          <x14:formula1>
            <xm:f>'Response validation'!$B$19:$B$21</xm:f>
          </x14:formula1>
          <xm:sqref>D44</xm:sqref>
        </x14:dataValidation>
        <x14:dataValidation type="list" allowBlank="1" showInputMessage="1" showErrorMessage="1" xr:uid="{F9AC0C50-A8B0-42CE-A460-92D4425E3571}">
          <x14:formula1>
            <xm:f>'Response validation'!$B$11:$B$13</xm:f>
          </x14:formula1>
          <xm:sqref>D22</xm:sqref>
        </x14:dataValidation>
        <x14:dataValidation type="list" allowBlank="1" showInputMessage="1" showErrorMessage="1" xr:uid="{6B8CC3FF-059A-4BD8-8E10-616F46360826}">
          <x14:formula1>
            <xm:f>'Response validation'!$B$7:$B$9</xm:f>
          </x14:formula1>
          <xm:sqref>D12</xm:sqref>
        </x14:dataValidation>
        <x14:dataValidation type="list" allowBlank="1" showInputMessage="1" showErrorMessage="1" xr:uid="{D4DB7501-DF83-4B13-B2D9-B27608E27EE1}">
          <x14:formula1>
            <xm:f>'Response validation'!$B$84:$B$86</xm:f>
          </x14:formula1>
          <xm:sqref>D151</xm:sqref>
        </x14:dataValidation>
        <x14:dataValidation type="list" allowBlank="1" showInputMessage="1" showErrorMessage="1" xr:uid="{29046F42-B483-4EE0-828E-B18873EC45DE}">
          <x14:formula1>
            <xm:f>'Response validation'!$B$80:$B$82</xm:f>
          </x14:formula1>
          <xm:sqref>D149</xm:sqref>
        </x14:dataValidation>
        <x14:dataValidation type="list" allowBlank="1" showInputMessage="1" showErrorMessage="1" xr:uid="{04CBB411-1C27-4D39-B686-59530EADACEF}">
          <x14:formula1>
            <xm:f>'Response validation'!$B$76:$B$78</xm:f>
          </x14:formula1>
          <xm:sqref>D127</xm:sqref>
        </x14:dataValidation>
        <x14:dataValidation type="list" allowBlank="1" showInputMessage="1" showErrorMessage="1" xr:uid="{A921042B-7689-4AD4-B1D6-4D5A5596D9A0}">
          <x14:formula1>
            <xm:f>'Response validation'!$B$67:$B$71</xm:f>
          </x14:formula1>
          <xm:sqref>D108</xm:sqref>
        </x14:dataValidation>
        <x14:dataValidation type="list" allowBlank="1" showInputMessage="1" showErrorMessage="1" xr:uid="{E4DF037E-42D7-4209-AEC5-67132AF61876}">
          <x14:formula1>
            <xm:f>'Response validation'!$B$64:$B$65</xm:f>
          </x14:formula1>
          <xm:sqref>D105</xm:sqref>
        </x14:dataValidation>
        <x14:dataValidation type="list" allowBlank="1" showInputMessage="1" showErrorMessage="1" xr:uid="{082B54D9-D489-4A43-8995-D0CB3FE5F4D3}">
          <x14:formula1>
            <xm:f>'Response validation'!$B$58:$B$62</xm:f>
          </x14:formula1>
          <xm:sqref>D103</xm:sqref>
        </x14:dataValidation>
        <x14:dataValidation type="list" allowBlank="1" showInputMessage="1" showErrorMessage="1" xr:uid="{EB725B90-2D47-4076-9DF9-E11B8C551C1C}">
          <x14:formula1>
            <xm:f>'Response validation'!$B$46:$B$50</xm:f>
          </x14:formula1>
          <xm:sqref>D101</xm:sqref>
        </x14:dataValidation>
        <x14:dataValidation type="list" allowBlank="1" showInputMessage="1" showErrorMessage="1" xr:uid="{3812C2E7-5293-4C5C-B14A-4AD0C25DB7C7}">
          <x14:formula1>
            <xm:f>'Response validation'!$L$3:$L$4</xm:f>
          </x14:formula1>
          <xm:sqref>D98 C62:C64 C93:C96 D135:D148 D131:D133 D129 C45:C50 D88:D90 D114 C141:C143 D126 D84 D110 C91 C17:C20 C23:C25 C33:C40 C66:C72 D122:D123 D150 D152:D153 D118:D119</xm:sqref>
        </x14:dataValidation>
        <x14:dataValidation type="list" allowBlank="1" showInputMessage="1" showErrorMessage="1" xr:uid="{36E6A693-B31B-4269-ABB6-B7CD745DA531}">
          <x14:formula1>
            <xm:f>'Response validation'!$B$3:$B$5</xm:f>
          </x14:formula1>
          <xm:sqref>D9</xm:sqref>
        </x14:dataValidation>
        <x14:dataValidation type="list" allowBlank="1" showInputMessage="1" showErrorMessage="1" xr:uid="{642300DC-716F-42B1-B7D2-5F2B7C89F1EA}">
          <x14:formula1>
            <xm:f>'Response validation'!$B$15:$B$17</xm:f>
          </x14:formula1>
          <xm:sqref>D92</xm:sqref>
        </x14:dataValidation>
        <x14:dataValidation type="list" allowBlank="1" showInputMessage="1" showErrorMessage="1" xr:uid="{1E17F780-B894-49B0-83E2-CE2E2C3B2A0F}">
          <x14:formula1>
            <xm:f>'Response validation'!$B$23:$B$26</xm:f>
          </x14:formula1>
          <xm:sqref>D52 D55 D61 D58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20C3F-71C0-4AD1-BDC1-F1CEAA269DBD}">
  <sheetPr>
    <tabColor rgb="FFFFC000"/>
  </sheetPr>
  <dimension ref="A2:M55"/>
  <sheetViews>
    <sheetView workbookViewId="0">
      <selection activeCell="I21" sqref="I21"/>
    </sheetView>
  </sheetViews>
  <sheetFormatPr defaultRowHeight="14.5" x14ac:dyDescent="0.35"/>
  <cols>
    <col min="1" max="1" width="14.54296875" style="63" customWidth="1"/>
    <col min="2" max="2" width="12.453125" customWidth="1"/>
    <col min="3" max="4" width="13.26953125" customWidth="1"/>
    <col min="7" max="7" width="19.36328125" customWidth="1"/>
    <col min="8" max="8" width="13.26953125" customWidth="1"/>
    <col min="9" max="9" width="56" customWidth="1"/>
  </cols>
  <sheetData>
    <row r="2" spans="1:13" ht="27.5" customHeight="1" x14ac:dyDescent="0.35">
      <c r="A2" s="107" t="s">
        <v>276</v>
      </c>
      <c r="B2" s="107"/>
      <c r="C2" s="107"/>
      <c r="D2" s="107"/>
    </row>
    <row r="3" spans="1:13" x14ac:dyDescent="0.35">
      <c r="A3" s="46" t="s">
        <v>2</v>
      </c>
      <c r="B3" s="42" t="s">
        <v>68</v>
      </c>
      <c r="C3" s="42" t="s">
        <v>69</v>
      </c>
      <c r="D3" s="42" t="s">
        <v>70</v>
      </c>
    </row>
    <row r="4" spans="1:13" x14ac:dyDescent="0.35">
      <c r="A4" s="100" t="s">
        <v>108</v>
      </c>
      <c r="B4" s="2">
        <v>1</v>
      </c>
      <c r="C4" s="64" t="s">
        <v>71</v>
      </c>
      <c r="D4" s="64" t="s">
        <v>71</v>
      </c>
    </row>
    <row r="5" spans="1:13" x14ac:dyDescent="0.35">
      <c r="A5" s="101"/>
      <c r="B5" s="2">
        <v>2</v>
      </c>
      <c r="C5" s="2">
        <f>'Medium Risk'!E9</f>
        <v>10</v>
      </c>
      <c r="D5" s="2">
        <v>10</v>
      </c>
      <c r="G5" s="1" t="s">
        <v>72</v>
      </c>
      <c r="H5" s="68">
        <f>SUM(D4:D42)</f>
        <v>310</v>
      </c>
      <c r="L5" s="74"/>
      <c r="M5" s="74"/>
    </row>
    <row r="6" spans="1:13" x14ac:dyDescent="0.35">
      <c r="A6" s="101"/>
      <c r="B6" s="2" t="s">
        <v>99</v>
      </c>
      <c r="C6" s="2">
        <f>'Medium Risk'!E12</f>
        <v>10</v>
      </c>
      <c r="D6" s="2">
        <v>10</v>
      </c>
      <c r="L6" s="75"/>
      <c r="M6" s="76"/>
    </row>
    <row r="7" spans="1:13" x14ac:dyDescent="0.35">
      <c r="A7" s="101"/>
      <c r="B7" s="2">
        <v>3</v>
      </c>
      <c r="C7" s="64" t="s">
        <v>71</v>
      </c>
      <c r="D7" s="64" t="s">
        <v>71</v>
      </c>
      <c r="L7" s="75"/>
      <c r="M7" s="76"/>
    </row>
    <row r="8" spans="1:13" x14ac:dyDescent="0.35">
      <c r="A8" s="102"/>
      <c r="B8" s="2" t="s">
        <v>120</v>
      </c>
      <c r="C8" s="2">
        <f>'Medium Risk'!E22</f>
        <v>6</v>
      </c>
      <c r="D8" s="2">
        <v>10</v>
      </c>
      <c r="G8" s="1" t="s">
        <v>261</v>
      </c>
      <c r="H8" s="68">
        <f>SUM(C4:C42)</f>
        <v>244</v>
      </c>
      <c r="I8" s="69">
        <f>H8/H5</f>
        <v>0.7870967741935484</v>
      </c>
      <c r="L8" s="75"/>
      <c r="M8" s="76"/>
    </row>
    <row r="9" spans="1:13" ht="16" customHeight="1" x14ac:dyDescent="0.35">
      <c r="A9" s="103" t="s">
        <v>109</v>
      </c>
      <c r="B9" s="2">
        <v>4</v>
      </c>
      <c r="C9" s="64" t="s">
        <v>71</v>
      </c>
      <c r="D9" s="64" t="s">
        <v>71</v>
      </c>
      <c r="I9" s="69"/>
      <c r="L9" s="75"/>
      <c r="M9" s="76"/>
    </row>
    <row r="10" spans="1:13" x14ac:dyDescent="0.35">
      <c r="A10" s="105"/>
      <c r="B10" s="2">
        <v>5</v>
      </c>
      <c r="C10" s="64" t="s">
        <v>71</v>
      </c>
      <c r="D10" s="64" t="s">
        <v>71</v>
      </c>
      <c r="L10" s="75"/>
      <c r="M10" s="76"/>
    </row>
    <row r="11" spans="1:13" ht="16.5" customHeight="1" x14ac:dyDescent="0.35">
      <c r="A11" s="103" t="s">
        <v>110</v>
      </c>
      <c r="B11" s="2">
        <v>6</v>
      </c>
      <c r="C11" s="2">
        <f>'Medium Risk'!E44</f>
        <v>6</v>
      </c>
      <c r="D11" s="2">
        <v>10</v>
      </c>
      <c r="G11" s="65" t="s">
        <v>73</v>
      </c>
      <c r="H11" s="1" t="s">
        <v>262</v>
      </c>
      <c r="I11" s="66">
        <v>0.6</v>
      </c>
      <c r="L11" s="75"/>
      <c r="M11" s="76"/>
    </row>
    <row r="12" spans="1:13" x14ac:dyDescent="0.35">
      <c r="A12" s="104"/>
      <c r="B12" s="2">
        <v>7</v>
      </c>
      <c r="C12" s="2">
        <f>'Medium Risk'!E52</f>
        <v>3</v>
      </c>
      <c r="D12" s="2">
        <v>10</v>
      </c>
      <c r="F12" s="5" t="s">
        <v>263</v>
      </c>
      <c r="G12" s="1"/>
      <c r="H12" s="1"/>
      <c r="I12" s="1"/>
      <c r="L12" s="75"/>
      <c r="M12" s="76"/>
    </row>
    <row r="13" spans="1:13" x14ac:dyDescent="0.35">
      <c r="A13" s="104"/>
      <c r="B13" s="2">
        <v>8</v>
      </c>
      <c r="C13" s="2">
        <f>'Medium Risk'!E55</f>
        <v>0</v>
      </c>
      <c r="D13" s="2">
        <v>10</v>
      </c>
      <c r="G13" s="2">
        <f>H5*I11</f>
        <v>186</v>
      </c>
      <c r="H13" s="2">
        <f>H5</f>
        <v>310</v>
      </c>
      <c r="I13" s="67" t="s">
        <v>74</v>
      </c>
      <c r="L13" s="75"/>
      <c r="M13" s="76"/>
    </row>
    <row r="14" spans="1:13" x14ac:dyDescent="0.35">
      <c r="A14" s="104"/>
      <c r="B14" s="2">
        <v>9</v>
      </c>
      <c r="C14" s="2">
        <f>'Medium Risk'!E58</f>
        <v>3</v>
      </c>
      <c r="D14" s="2">
        <v>10</v>
      </c>
      <c r="G14" s="2">
        <v>0</v>
      </c>
      <c r="H14" s="2">
        <f>(H5*I11)-1</f>
        <v>185</v>
      </c>
      <c r="I14" s="28" t="s">
        <v>264</v>
      </c>
    </row>
    <row r="15" spans="1:13" x14ac:dyDescent="0.35">
      <c r="A15" s="105"/>
      <c r="B15" s="2">
        <v>10</v>
      </c>
      <c r="C15" s="2">
        <f>'Medium Risk'!E61</f>
        <v>7</v>
      </c>
      <c r="D15" s="2">
        <v>10</v>
      </c>
    </row>
    <row r="16" spans="1:13" ht="18.5" customHeight="1" x14ac:dyDescent="0.35">
      <c r="A16" s="103" t="s">
        <v>114</v>
      </c>
      <c r="B16" s="2">
        <v>11</v>
      </c>
      <c r="C16" s="2">
        <f>'Medium Risk'!E65</f>
        <v>10</v>
      </c>
      <c r="D16" s="2">
        <v>10</v>
      </c>
      <c r="G16" s="72" t="s">
        <v>269</v>
      </c>
    </row>
    <row r="17" spans="1:8" x14ac:dyDescent="0.35">
      <c r="A17" s="104"/>
      <c r="B17" s="2">
        <v>12</v>
      </c>
      <c r="C17" s="2">
        <f>'Medium Risk'!E74</f>
        <v>7</v>
      </c>
      <c r="D17" s="2">
        <v>10</v>
      </c>
    </row>
    <row r="18" spans="1:8" x14ac:dyDescent="0.35">
      <c r="A18" s="104"/>
      <c r="B18" s="2">
        <v>13</v>
      </c>
      <c r="C18" s="64" t="s">
        <v>71</v>
      </c>
      <c r="D18" s="64" t="s">
        <v>71</v>
      </c>
    </row>
    <row r="19" spans="1:8" x14ac:dyDescent="0.35">
      <c r="A19" s="104"/>
      <c r="B19" s="2">
        <v>14</v>
      </c>
      <c r="C19" s="64" t="s">
        <v>71</v>
      </c>
      <c r="D19" s="64" t="s">
        <v>71</v>
      </c>
      <c r="G19" s="70" t="s">
        <v>2</v>
      </c>
      <c r="H19" s="70" t="s">
        <v>266</v>
      </c>
    </row>
    <row r="20" spans="1:8" x14ac:dyDescent="0.35">
      <c r="A20" s="104"/>
      <c r="B20" s="2">
        <v>15</v>
      </c>
      <c r="C20" s="2">
        <f>'Medium Risk'!E84</f>
        <v>10</v>
      </c>
      <c r="D20" s="2">
        <v>10</v>
      </c>
      <c r="G20" s="20" t="s">
        <v>108</v>
      </c>
      <c r="H20" s="71">
        <f>SUM(C4:C8)/SUM(D4:D8)</f>
        <v>0.8666666666666667</v>
      </c>
    </row>
    <row r="21" spans="1:8" x14ac:dyDescent="0.35">
      <c r="A21" s="104"/>
      <c r="B21" s="2">
        <v>16</v>
      </c>
      <c r="C21" s="2">
        <f>'Medium Risk'!E88</f>
        <v>10</v>
      </c>
      <c r="D21" s="2">
        <v>10</v>
      </c>
      <c r="G21" s="20" t="s">
        <v>109</v>
      </c>
      <c r="H21" s="73"/>
    </row>
    <row r="22" spans="1:8" ht="16" customHeight="1" x14ac:dyDescent="0.35">
      <c r="A22" s="103" t="s">
        <v>111</v>
      </c>
      <c r="B22" s="2">
        <v>17</v>
      </c>
      <c r="C22" s="2">
        <f>'Medium Risk'!E92</f>
        <v>6</v>
      </c>
      <c r="D22" s="2">
        <v>10</v>
      </c>
      <c r="G22" s="20" t="s">
        <v>110</v>
      </c>
      <c r="H22" s="71">
        <f>SUM(C11:C15)/SUM(D11:D15)</f>
        <v>0.38</v>
      </c>
    </row>
    <row r="23" spans="1:8" x14ac:dyDescent="0.35">
      <c r="A23" s="104"/>
      <c r="B23" s="2">
        <v>18</v>
      </c>
      <c r="C23" s="2">
        <f>'Medium Risk'!E98</f>
        <v>0</v>
      </c>
      <c r="D23" s="2">
        <v>10</v>
      </c>
      <c r="G23" s="20" t="s">
        <v>114</v>
      </c>
      <c r="H23" s="71">
        <f>SUM(C16:C21)/SUM(D16:D21)</f>
        <v>0.92500000000000004</v>
      </c>
    </row>
    <row r="24" spans="1:8" x14ac:dyDescent="0.35">
      <c r="A24" s="104"/>
      <c r="B24" s="2">
        <v>19</v>
      </c>
      <c r="C24" s="2">
        <f>'Medium Risk'!E101</f>
        <v>10</v>
      </c>
      <c r="D24" s="2">
        <v>10</v>
      </c>
      <c r="G24" s="20" t="s">
        <v>111</v>
      </c>
      <c r="H24" s="71">
        <f>SUM(C22:C32)/SUM(D22:D32)</f>
        <v>0.77777777777777779</v>
      </c>
    </row>
    <row r="25" spans="1:8" x14ac:dyDescent="0.35">
      <c r="A25" s="104"/>
      <c r="B25" s="2">
        <v>20</v>
      </c>
      <c r="C25" s="2">
        <f>'Medium Risk'!E103</f>
        <v>7</v>
      </c>
      <c r="D25" s="2">
        <v>10</v>
      </c>
      <c r="G25" s="20" t="s">
        <v>112</v>
      </c>
      <c r="H25" s="71">
        <f>SUM(C33:C36)/SUM(D33:D36)</f>
        <v>1</v>
      </c>
    </row>
    <row r="26" spans="1:8" x14ac:dyDescent="0.35">
      <c r="A26" s="104"/>
      <c r="B26" s="2">
        <v>21</v>
      </c>
      <c r="C26" s="2">
        <f>'Medium Risk'!E105</f>
        <v>10</v>
      </c>
      <c r="D26" s="2">
        <v>10</v>
      </c>
      <c r="G26" s="20" t="s">
        <v>191</v>
      </c>
      <c r="H26" s="71">
        <f>SUM(C37:C39)/SUM(D37:D39)</f>
        <v>1</v>
      </c>
    </row>
    <row r="27" spans="1:8" x14ac:dyDescent="0.35">
      <c r="A27" s="104"/>
      <c r="B27" s="2">
        <v>22</v>
      </c>
      <c r="C27" s="2">
        <f>'Medium Risk'!E108</f>
        <v>7</v>
      </c>
      <c r="D27" s="2">
        <v>10</v>
      </c>
      <c r="G27" s="20" t="s">
        <v>113</v>
      </c>
      <c r="H27" s="71">
        <f>SUM(C40:C42)/SUM(D40:D42)</f>
        <v>0.73333333333333328</v>
      </c>
    </row>
    <row r="28" spans="1:8" x14ac:dyDescent="0.35">
      <c r="A28" s="104"/>
      <c r="B28" s="2">
        <v>23</v>
      </c>
      <c r="C28" s="2">
        <f>'Medium Risk'!E110</f>
        <v>10</v>
      </c>
      <c r="D28" s="2">
        <v>10</v>
      </c>
    </row>
    <row r="29" spans="1:8" x14ac:dyDescent="0.35">
      <c r="A29" s="104"/>
      <c r="B29" s="2">
        <v>24</v>
      </c>
      <c r="C29" s="2">
        <f>'Medium Risk'!E114</f>
        <v>10</v>
      </c>
      <c r="D29" s="2">
        <v>10</v>
      </c>
    </row>
    <row r="30" spans="1:8" x14ac:dyDescent="0.35">
      <c r="A30" s="104"/>
      <c r="B30" s="2">
        <v>25</v>
      </c>
      <c r="C30" s="64" t="s">
        <v>71</v>
      </c>
      <c r="D30" s="64" t="s">
        <v>71</v>
      </c>
    </row>
    <row r="31" spans="1:8" x14ac:dyDescent="0.35">
      <c r="A31" s="104"/>
      <c r="B31" s="2">
        <v>26</v>
      </c>
      <c r="C31" s="64" t="s">
        <v>71</v>
      </c>
      <c r="D31" s="64" t="s">
        <v>71</v>
      </c>
    </row>
    <row r="32" spans="1:8" x14ac:dyDescent="0.35">
      <c r="A32" s="104"/>
      <c r="B32" s="2">
        <v>27</v>
      </c>
      <c r="C32" s="2">
        <f>'Medium Risk'!E123</f>
        <v>10</v>
      </c>
      <c r="D32" s="2">
        <v>10</v>
      </c>
    </row>
    <row r="33" spans="1:4" ht="17" customHeight="1" x14ac:dyDescent="0.35">
      <c r="A33" s="103" t="s">
        <v>112</v>
      </c>
      <c r="B33" s="2">
        <v>28</v>
      </c>
      <c r="C33" s="2">
        <f>'Medium Risk'!E127</f>
        <v>10</v>
      </c>
      <c r="D33" s="2">
        <v>10</v>
      </c>
    </row>
    <row r="34" spans="1:4" x14ac:dyDescent="0.35">
      <c r="A34" s="104"/>
      <c r="B34" s="2">
        <v>29</v>
      </c>
      <c r="C34" s="2">
        <f>'Medium Risk'!E129</f>
        <v>10</v>
      </c>
      <c r="D34" s="2">
        <v>10</v>
      </c>
    </row>
    <row r="35" spans="1:4" x14ac:dyDescent="0.35">
      <c r="A35" s="104"/>
      <c r="B35" s="2">
        <v>30</v>
      </c>
      <c r="C35" s="2">
        <f>'Medium Risk'!E131</f>
        <v>10</v>
      </c>
      <c r="D35" s="2">
        <v>10</v>
      </c>
    </row>
    <row r="36" spans="1:4" x14ac:dyDescent="0.35">
      <c r="A36" s="104"/>
      <c r="B36" s="2">
        <v>31</v>
      </c>
      <c r="C36" s="2">
        <f>'Medium Risk'!E133</f>
        <v>10</v>
      </c>
      <c r="D36" s="2">
        <v>10</v>
      </c>
    </row>
    <row r="37" spans="1:4" ht="18" customHeight="1" x14ac:dyDescent="0.35">
      <c r="A37" s="103" t="s">
        <v>191</v>
      </c>
      <c r="B37" s="2">
        <v>32</v>
      </c>
      <c r="C37" s="2">
        <f>'Medium Risk'!E137</f>
        <v>10</v>
      </c>
      <c r="D37" s="2">
        <v>10</v>
      </c>
    </row>
    <row r="38" spans="1:4" x14ac:dyDescent="0.35">
      <c r="A38" s="104"/>
      <c r="B38" s="2">
        <v>33</v>
      </c>
      <c r="C38" s="2">
        <f>'Medium Risk'!E140</f>
        <v>10</v>
      </c>
      <c r="D38" s="2">
        <v>10</v>
      </c>
    </row>
    <row r="39" spans="1:4" x14ac:dyDescent="0.35">
      <c r="A39" s="105"/>
      <c r="B39" s="2">
        <v>34</v>
      </c>
      <c r="C39" s="2">
        <f>'Medium Risk'!E145</f>
        <v>10</v>
      </c>
      <c r="D39" s="2">
        <v>10</v>
      </c>
    </row>
    <row r="40" spans="1:4" ht="16" customHeight="1" x14ac:dyDescent="0.35">
      <c r="A40" s="103" t="s">
        <v>113</v>
      </c>
      <c r="B40" s="2">
        <v>35</v>
      </c>
      <c r="C40" s="2">
        <f>'Medium Risk'!E149</f>
        <v>6</v>
      </c>
      <c r="D40" s="2">
        <v>10</v>
      </c>
    </row>
    <row r="41" spans="1:4" x14ac:dyDescent="0.35">
      <c r="A41" s="104"/>
      <c r="B41" s="2">
        <v>36</v>
      </c>
      <c r="C41" s="2">
        <f>'Medium Risk'!E151</f>
        <v>6</v>
      </c>
      <c r="D41" s="2">
        <v>10</v>
      </c>
    </row>
    <row r="42" spans="1:4" x14ac:dyDescent="0.35">
      <c r="A42" s="105"/>
      <c r="B42" s="2">
        <v>37</v>
      </c>
      <c r="C42" s="2">
        <f>'Medium Risk'!E153</f>
        <v>10</v>
      </c>
      <c r="D42" s="2">
        <v>10</v>
      </c>
    </row>
    <row r="43" spans="1:4" x14ac:dyDescent="0.35">
      <c r="B43" s="45"/>
      <c r="D43" s="45"/>
    </row>
    <row r="44" spans="1:4" x14ac:dyDescent="0.35">
      <c r="B44" s="45"/>
      <c r="D44" s="45"/>
    </row>
    <row r="45" spans="1:4" x14ac:dyDescent="0.35">
      <c r="B45" s="45"/>
    </row>
    <row r="46" spans="1:4" x14ac:dyDescent="0.35">
      <c r="B46" s="45"/>
    </row>
    <row r="47" spans="1:4" x14ac:dyDescent="0.35">
      <c r="B47" s="45"/>
    </row>
    <row r="48" spans="1:4" x14ac:dyDescent="0.35">
      <c r="B48" s="45"/>
    </row>
    <row r="49" spans="2:2" x14ac:dyDescent="0.35">
      <c r="B49" s="45"/>
    </row>
    <row r="50" spans="2:2" x14ac:dyDescent="0.35">
      <c r="B50" s="45"/>
    </row>
    <row r="51" spans="2:2" x14ac:dyDescent="0.35">
      <c r="B51" s="45"/>
    </row>
    <row r="52" spans="2:2" x14ac:dyDescent="0.35">
      <c r="B52" s="45"/>
    </row>
    <row r="53" spans="2:2" x14ac:dyDescent="0.35">
      <c r="B53" s="45"/>
    </row>
    <row r="54" spans="2:2" x14ac:dyDescent="0.35">
      <c r="B54" s="45"/>
    </row>
    <row r="55" spans="2:2" x14ac:dyDescent="0.35">
      <c r="B55" s="45"/>
    </row>
  </sheetData>
  <mergeCells count="9">
    <mergeCell ref="A33:A36"/>
    <mergeCell ref="A37:A39"/>
    <mergeCell ref="A40:A42"/>
    <mergeCell ref="A2:D2"/>
    <mergeCell ref="A4:A8"/>
    <mergeCell ref="A9:A10"/>
    <mergeCell ref="A11:A15"/>
    <mergeCell ref="A16:A21"/>
    <mergeCell ref="A22:A32"/>
  </mergeCells>
  <conditionalFormatting sqref="H20 H22:H27">
    <cfRule type="cellIs" dxfId="0" priority="1" operator="lessThan">
      <formula>0.6</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4DC48-E1B8-4D2F-B76E-9174B10DF7A4}">
  <dimension ref="A1:N86"/>
  <sheetViews>
    <sheetView workbookViewId="0">
      <selection activeCell="E5" sqref="E5"/>
    </sheetView>
  </sheetViews>
  <sheetFormatPr defaultRowHeight="14.5" x14ac:dyDescent="0.35"/>
  <cols>
    <col min="1" max="1" width="9.90625" style="49" customWidth="1"/>
    <col min="2" max="2" width="51.1796875" style="56" customWidth="1"/>
    <col min="3" max="16384" width="8.7265625" style="49"/>
  </cols>
  <sheetData>
    <row r="1" spans="1:14" x14ac:dyDescent="0.35">
      <c r="A1" s="49" t="s">
        <v>222</v>
      </c>
      <c r="B1" s="77" t="s">
        <v>268</v>
      </c>
    </row>
    <row r="2" spans="1:14" x14ac:dyDescent="0.35">
      <c r="B2" s="57" t="s">
        <v>223</v>
      </c>
      <c r="C2" s="58" t="s">
        <v>6</v>
      </c>
    </row>
    <row r="3" spans="1:14" x14ac:dyDescent="0.35">
      <c r="A3" s="49">
        <v>2</v>
      </c>
      <c r="B3" s="59" t="s">
        <v>224</v>
      </c>
      <c r="C3" s="49">
        <v>10</v>
      </c>
      <c r="L3" s="49" t="s">
        <v>12</v>
      </c>
      <c r="M3" s="49">
        <v>10</v>
      </c>
      <c r="N3" s="49">
        <v>0</v>
      </c>
    </row>
    <row r="4" spans="1:14" x14ac:dyDescent="0.35">
      <c r="B4" s="59" t="s">
        <v>225</v>
      </c>
      <c r="C4" s="49">
        <v>6</v>
      </c>
      <c r="L4" s="49" t="s">
        <v>9</v>
      </c>
      <c r="M4" s="49">
        <v>0</v>
      </c>
      <c r="N4" s="49">
        <v>10</v>
      </c>
    </row>
    <row r="5" spans="1:14" x14ac:dyDescent="0.35">
      <c r="B5" s="59" t="s">
        <v>226</v>
      </c>
      <c r="C5" s="49">
        <v>0</v>
      </c>
    </row>
    <row r="7" spans="1:14" ht="29" x14ac:dyDescent="0.35">
      <c r="A7" s="60" t="s">
        <v>99</v>
      </c>
      <c r="B7" s="59" t="s">
        <v>230</v>
      </c>
      <c r="C7" s="49">
        <v>10</v>
      </c>
    </row>
    <row r="8" spans="1:14" ht="29" x14ac:dyDescent="0.35">
      <c r="B8" s="59" t="s">
        <v>231</v>
      </c>
      <c r="C8" s="49">
        <v>6</v>
      </c>
    </row>
    <row r="9" spans="1:14" ht="29" x14ac:dyDescent="0.35">
      <c r="B9" s="59" t="s">
        <v>232</v>
      </c>
      <c r="C9" s="49">
        <v>0</v>
      </c>
    </row>
    <row r="11" spans="1:14" x14ac:dyDescent="0.35">
      <c r="A11" s="60" t="s">
        <v>120</v>
      </c>
      <c r="B11" s="59" t="s">
        <v>233</v>
      </c>
      <c r="C11" s="49">
        <v>10</v>
      </c>
    </row>
    <row r="12" spans="1:14" ht="29" x14ac:dyDescent="0.35">
      <c r="B12" s="59" t="s">
        <v>234</v>
      </c>
      <c r="C12" s="49">
        <v>6</v>
      </c>
    </row>
    <row r="13" spans="1:14" x14ac:dyDescent="0.35">
      <c r="B13" s="59" t="s">
        <v>235</v>
      </c>
      <c r="C13" s="49">
        <v>0</v>
      </c>
    </row>
    <row r="15" spans="1:14" x14ac:dyDescent="0.35">
      <c r="A15" s="61" t="s">
        <v>259</v>
      </c>
      <c r="B15" s="59" t="s">
        <v>227</v>
      </c>
      <c r="C15" s="49">
        <v>10</v>
      </c>
    </row>
    <row r="16" spans="1:14" x14ac:dyDescent="0.35">
      <c r="B16" s="59" t="s">
        <v>228</v>
      </c>
      <c r="C16" s="49">
        <v>6</v>
      </c>
    </row>
    <row r="17" spans="1:3" x14ac:dyDescent="0.35">
      <c r="B17" s="59" t="s">
        <v>229</v>
      </c>
      <c r="C17" s="49">
        <v>0</v>
      </c>
    </row>
    <row r="19" spans="1:3" x14ac:dyDescent="0.35">
      <c r="A19" s="49">
        <v>7</v>
      </c>
      <c r="B19" s="59" t="s">
        <v>238</v>
      </c>
      <c r="C19" s="49">
        <v>10</v>
      </c>
    </row>
    <row r="20" spans="1:3" x14ac:dyDescent="0.35">
      <c r="B20" s="59" t="s">
        <v>239</v>
      </c>
      <c r="C20" s="49">
        <v>6</v>
      </c>
    </row>
    <row r="21" spans="1:3" x14ac:dyDescent="0.35">
      <c r="B21" s="59" t="s">
        <v>240</v>
      </c>
      <c r="C21" s="49">
        <v>0</v>
      </c>
    </row>
    <row r="23" spans="1:3" x14ac:dyDescent="0.35">
      <c r="A23" s="49" t="s">
        <v>257</v>
      </c>
      <c r="B23" s="56" t="s">
        <v>89</v>
      </c>
      <c r="C23" s="49">
        <v>10</v>
      </c>
    </row>
    <row r="24" spans="1:3" x14ac:dyDescent="0.35">
      <c r="B24" s="56" t="s">
        <v>90</v>
      </c>
      <c r="C24" s="49">
        <v>7</v>
      </c>
    </row>
    <row r="25" spans="1:3" x14ac:dyDescent="0.35">
      <c r="B25" s="56" t="s">
        <v>91</v>
      </c>
      <c r="C25" s="49">
        <v>3</v>
      </c>
    </row>
    <row r="26" spans="1:3" x14ac:dyDescent="0.35">
      <c r="B26" s="56" t="s">
        <v>92</v>
      </c>
      <c r="C26" s="49">
        <v>0</v>
      </c>
    </row>
    <row r="28" spans="1:3" x14ac:dyDescent="0.35">
      <c r="A28" s="49">
        <v>13</v>
      </c>
      <c r="B28" s="59" t="s">
        <v>245</v>
      </c>
      <c r="C28" s="49">
        <v>10</v>
      </c>
    </row>
    <row r="29" spans="1:3" x14ac:dyDescent="0.35">
      <c r="B29" s="59" t="s">
        <v>246</v>
      </c>
      <c r="C29" s="49">
        <v>6</v>
      </c>
    </row>
    <row r="30" spans="1:3" x14ac:dyDescent="0.35">
      <c r="B30" s="59" t="s">
        <v>247</v>
      </c>
      <c r="C30" s="49">
        <v>0</v>
      </c>
    </row>
    <row r="31" spans="1:3" x14ac:dyDescent="0.35">
      <c r="B31" s="59"/>
    </row>
    <row r="32" spans="1:3" x14ac:dyDescent="0.35">
      <c r="A32" s="49">
        <v>14</v>
      </c>
      <c r="B32" s="59" t="s">
        <v>199</v>
      </c>
      <c r="C32" s="49">
        <v>10</v>
      </c>
    </row>
    <row r="33" spans="1:3" x14ac:dyDescent="0.35">
      <c r="B33" s="59" t="s">
        <v>200</v>
      </c>
      <c r="C33" s="49">
        <v>6</v>
      </c>
    </row>
    <row r="34" spans="1:3" x14ac:dyDescent="0.35">
      <c r="B34" s="59" t="s">
        <v>201</v>
      </c>
      <c r="C34" s="49">
        <v>0</v>
      </c>
    </row>
    <row r="35" spans="1:3" x14ac:dyDescent="0.35">
      <c r="B35" s="59"/>
    </row>
    <row r="36" spans="1:3" x14ac:dyDescent="0.35">
      <c r="A36" s="49">
        <v>16</v>
      </c>
      <c r="B36" s="50" t="s">
        <v>147</v>
      </c>
      <c r="C36" s="49">
        <v>10</v>
      </c>
    </row>
    <row r="37" spans="1:3" x14ac:dyDescent="0.35">
      <c r="B37" s="50" t="s">
        <v>150</v>
      </c>
      <c r="C37" s="49">
        <v>7</v>
      </c>
    </row>
    <row r="38" spans="1:3" x14ac:dyDescent="0.35">
      <c r="B38" s="50" t="s">
        <v>151</v>
      </c>
      <c r="C38" s="49">
        <v>5</v>
      </c>
    </row>
    <row r="39" spans="1:3" x14ac:dyDescent="0.35">
      <c r="B39" s="50" t="s">
        <v>148</v>
      </c>
      <c r="C39" s="49">
        <v>3</v>
      </c>
    </row>
    <row r="40" spans="1:3" x14ac:dyDescent="0.35">
      <c r="B40" s="50" t="s">
        <v>149</v>
      </c>
      <c r="C40" s="49">
        <v>0</v>
      </c>
    </row>
    <row r="41" spans="1:3" x14ac:dyDescent="0.35">
      <c r="B41" s="50"/>
    </row>
    <row r="42" spans="1:3" x14ac:dyDescent="0.35">
      <c r="A42" s="49">
        <v>24</v>
      </c>
      <c r="B42" s="50" t="s">
        <v>242</v>
      </c>
      <c r="C42" s="49">
        <v>10</v>
      </c>
    </row>
    <row r="43" spans="1:3" x14ac:dyDescent="0.35">
      <c r="B43" s="50" t="s">
        <v>243</v>
      </c>
      <c r="C43" s="49">
        <v>6</v>
      </c>
    </row>
    <row r="44" spans="1:3" x14ac:dyDescent="0.35">
      <c r="B44" s="50" t="s">
        <v>244</v>
      </c>
      <c r="C44" s="49">
        <v>0</v>
      </c>
    </row>
    <row r="46" spans="1:3" ht="29" x14ac:dyDescent="0.35">
      <c r="A46" s="49">
        <v>26</v>
      </c>
      <c r="B46" s="50" t="s">
        <v>167</v>
      </c>
      <c r="C46" s="49">
        <v>10</v>
      </c>
    </row>
    <row r="47" spans="1:3" ht="29" x14ac:dyDescent="0.35">
      <c r="B47" s="50" t="s">
        <v>168</v>
      </c>
      <c r="C47" s="49">
        <v>7</v>
      </c>
    </row>
    <row r="48" spans="1:3" ht="29" x14ac:dyDescent="0.35">
      <c r="B48" s="50" t="s">
        <v>169</v>
      </c>
      <c r="C48" s="49">
        <v>5</v>
      </c>
    </row>
    <row r="49" spans="1:3" ht="29" x14ac:dyDescent="0.35">
      <c r="B49" s="50" t="s">
        <v>170</v>
      </c>
      <c r="C49" s="49">
        <v>3</v>
      </c>
    </row>
    <row r="50" spans="1:3" ht="29" x14ac:dyDescent="0.35">
      <c r="B50" s="50" t="s">
        <v>171</v>
      </c>
      <c r="C50" s="49">
        <v>0</v>
      </c>
    </row>
    <row r="52" spans="1:3" x14ac:dyDescent="0.35">
      <c r="A52" s="49">
        <v>27</v>
      </c>
      <c r="B52" s="50" t="s">
        <v>173</v>
      </c>
      <c r="C52" s="49">
        <v>10</v>
      </c>
    </row>
    <row r="53" spans="1:3" x14ac:dyDescent="0.35">
      <c r="B53" s="50" t="s">
        <v>174</v>
      </c>
      <c r="C53" s="49">
        <v>7</v>
      </c>
    </row>
    <row r="54" spans="1:3" x14ac:dyDescent="0.35">
      <c r="B54" s="50" t="s">
        <v>175</v>
      </c>
      <c r="C54" s="49">
        <v>5</v>
      </c>
    </row>
    <row r="55" spans="1:3" x14ac:dyDescent="0.35">
      <c r="B55" s="50" t="s">
        <v>176</v>
      </c>
      <c r="C55" s="49">
        <v>3</v>
      </c>
    </row>
    <row r="56" spans="1:3" x14ac:dyDescent="0.35">
      <c r="B56" s="50" t="s">
        <v>177</v>
      </c>
      <c r="C56" s="49">
        <v>0</v>
      </c>
    </row>
    <row r="58" spans="1:3" ht="29" x14ac:dyDescent="0.35">
      <c r="A58" s="49">
        <v>28</v>
      </c>
      <c r="B58" s="50" t="s">
        <v>179</v>
      </c>
      <c r="C58" s="49">
        <v>10</v>
      </c>
    </row>
    <row r="59" spans="1:3" x14ac:dyDescent="0.35">
      <c r="B59" s="50" t="s">
        <v>180</v>
      </c>
      <c r="C59" s="49">
        <v>7</v>
      </c>
    </row>
    <row r="60" spans="1:3" x14ac:dyDescent="0.35">
      <c r="B60" s="50" t="s">
        <v>181</v>
      </c>
      <c r="C60" s="49">
        <v>5</v>
      </c>
    </row>
    <row r="61" spans="1:3" x14ac:dyDescent="0.35">
      <c r="B61" s="50" t="s">
        <v>182</v>
      </c>
      <c r="C61" s="49">
        <v>3</v>
      </c>
    </row>
    <row r="62" spans="1:3" x14ac:dyDescent="0.35">
      <c r="B62" s="50" t="s">
        <v>183</v>
      </c>
      <c r="C62" s="49">
        <v>0</v>
      </c>
    </row>
    <row r="64" spans="1:3" x14ac:dyDescent="0.35">
      <c r="A64" s="49">
        <v>29</v>
      </c>
      <c r="B64" s="50" t="s">
        <v>248</v>
      </c>
      <c r="C64" s="49">
        <v>10</v>
      </c>
    </row>
    <row r="65" spans="1:3" x14ac:dyDescent="0.35">
      <c r="B65" s="50" t="s">
        <v>249</v>
      </c>
      <c r="C65" s="49">
        <v>0</v>
      </c>
    </row>
    <row r="67" spans="1:3" ht="29" x14ac:dyDescent="0.35">
      <c r="A67" s="49">
        <v>31</v>
      </c>
      <c r="B67" s="62" t="s">
        <v>185</v>
      </c>
      <c r="C67" s="49">
        <v>10</v>
      </c>
    </row>
    <row r="68" spans="1:3" ht="29" x14ac:dyDescent="0.35">
      <c r="B68" s="62" t="s">
        <v>186</v>
      </c>
      <c r="C68" s="49">
        <v>7</v>
      </c>
    </row>
    <row r="69" spans="1:3" ht="29" x14ac:dyDescent="0.35">
      <c r="B69" s="62" t="s">
        <v>187</v>
      </c>
      <c r="C69" s="49">
        <v>5</v>
      </c>
    </row>
    <row r="70" spans="1:3" ht="29" x14ac:dyDescent="0.35">
      <c r="B70" s="62" t="s">
        <v>188</v>
      </c>
      <c r="C70" s="49">
        <v>3</v>
      </c>
    </row>
    <row r="71" spans="1:3" x14ac:dyDescent="0.35">
      <c r="B71" s="62" t="s">
        <v>189</v>
      </c>
      <c r="C71" s="49">
        <v>0</v>
      </c>
    </row>
    <row r="73" spans="1:3" x14ac:dyDescent="0.35">
      <c r="A73" s="49">
        <v>41</v>
      </c>
      <c r="B73" s="56" t="s">
        <v>55</v>
      </c>
    </row>
    <row r="74" spans="1:3" x14ac:dyDescent="0.35">
      <c r="B74" s="56" t="s">
        <v>56</v>
      </c>
    </row>
    <row r="76" spans="1:3" ht="58" x14ac:dyDescent="0.35">
      <c r="A76" s="49">
        <v>47</v>
      </c>
      <c r="B76" s="62" t="s">
        <v>250</v>
      </c>
      <c r="C76" s="49">
        <v>10</v>
      </c>
    </row>
    <row r="77" spans="1:3" ht="43.5" x14ac:dyDescent="0.35">
      <c r="B77" s="62" t="s">
        <v>251</v>
      </c>
      <c r="C77" s="49">
        <v>6</v>
      </c>
    </row>
    <row r="78" spans="1:3" ht="29" x14ac:dyDescent="0.35">
      <c r="B78" s="62" t="s">
        <v>202</v>
      </c>
      <c r="C78" s="49">
        <v>0</v>
      </c>
    </row>
    <row r="80" spans="1:3" ht="43.5" x14ac:dyDescent="0.35">
      <c r="A80" s="49">
        <v>54</v>
      </c>
      <c r="B80" s="62" t="s">
        <v>252</v>
      </c>
      <c r="C80" s="49">
        <v>10</v>
      </c>
    </row>
    <row r="81" spans="1:3" ht="29" x14ac:dyDescent="0.35">
      <c r="B81" s="62" t="s">
        <v>253</v>
      </c>
      <c r="C81" s="49">
        <v>6</v>
      </c>
    </row>
    <row r="82" spans="1:3" ht="29" x14ac:dyDescent="0.35">
      <c r="B82" s="62" t="s">
        <v>254</v>
      </c>
      <c r="C82" s="49">
        <v>0</v>
      </c>
    </row>
    <row r="84" spans="1:3" ht="58" x14ac:dyDescent="0.35">
      <c r="A84" s="49">
        <v>55</v>
      </c>
      <c r="B84" s="62" t="s">
        <v>255</v>
      </c>
      <c r="C84" s="49">
        <v>10</v>
      </c>
    </row>
    <row r="85" spans="1:3" ht="29" x14ac:dyDescent="0.35">
      <c r="B85" s="62" t="s">
        <v>256</v>
      </c>
      <c r="C85" s="49">
        <v>6</v>
      </c>
    </row>
    <row r="86" spans="1:3" ht="29" x14ac:dyDescent="0.35">
      <c r="B86" s="62" t="s">
        <v>254</v>
      </c>
      <c r="C86" s="49">
        <v>0</v>
      </c>
    </row>
  </sheetData>
  <sheetProtection algorithmName="SHA-512" hashValue="OOE6F/jeIC5utb8+yeoXHoM3KdL1jMdfb/xx5WONku/4CniKunJ93Ibv00mdEE9podDR+du6+Lp9z/fxocutOg==" saltValue="Dpe2Y+d+AqcJMDtxmqN3O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High Risk</vt:lpstr>
      <vt:lpstr>Summary (HR)</vt:lpstr>
      <vt:lpstr>Medium Risk</vt:lpstr>
      <vt:lpstr>Summary (MR)</vt:lpstr>
      <vt:lpstr>Response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MUTT, SMITA (PGT)</dc:creator>
  <cp:lastModifiedBy>MUTT, SMITA (PGT)</cp:lastModifiedBy>
  <dcterms:created xsi:type="dcterms:W3CDTF">2025-10-30T06:25:58Z</dcterms:created>
  <dcterms:modified xsi:type="dcterms:W3CDTF">2026-02-19T09:14:42Z</dcterms:modified>
</cp:coreProperties>
</file>